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drift" sheetId="1" r:id="rId1"/>
    <sheet name="igangværende anlæg anlæg" sheetId="2" r:id="rId2"/>
    <sheet name="afsluttede anlæg" sheetId="3" r:id="rId3"/>
  </sheets>
  <calcPr calcId="145621"/>
</workbook>
</file>

<file path=xl/calcChain.xml><?xml version="1.0" encoding="utf-8"?>
<calcChain xmlns="http://schemas.openxmlformats.org/spreadsheetml/2006/main">
  <c r="F103" i="1" l="1"/>
  <c r="F102" i="1"/>
  <c r="F67" i="1"/>
  <c r="J61" i="1" l="1"/>
  <c r="I61" i="1"/>
  <c r="E102" i="1"/>
  <c r="F97" i="1"/>
  <c r="D102" i="1"/>
  <c r="F79" i="1"/>
  <c r="E62" i="1"/>
  <c r="H62" i="1" s="1"/>
  <c r="K62" i="1" s="1"/>
  <c r="D62" i="1"/>
  <c r="F12" i="2" l="1"/>
  <c r="F15" i="2"/>
  <c r="F16" i="2"/>
  <c r="F17" i="2"/>
  <c r="F18" i="2"/>
  <c r="F19" i="2"/>
  <c r="F20" i="2"/>
  <c r="F23" i="2"/>
  <c r="D25" i="2"/>
  <c r="E25" i="2"/>
  <c r="F11" i="1"/>
  <c r="F14" i="1"/>
  <c r="F16" i="1"/>
  <c r="F20" i="1"/>
  <c r="F23" i="1"/>
  <c r="F26" i="1"/>
  <c r="F30" i="1"/>
  <c r="F32" i="1"/>
  <c r="F34" i="1"/>
  <c r="F62" i="1" s="1"/>
  <c r="F105" i="1" s="1"/>
  <c r="F107" i="1" s="1"/>
  <c r="F36" i="1"/>
  <c r="F37" i="1"/>
  <c r="F38" i="1"/>
  <c r="F40" i="1"/>
  <c r="F41" i="1"/>
  <c r="F44" i="1"/>
  <c r="F48" i="1"/>
  <c r="F51" i="1"/>
  <c r="F53" i="1"/>
  <c r="F55" i="1"/>
  <c r="F58" i="1"/>
  <c r="F61" i="1"/>
  <c r="F70" i="1"/>
  <c r="F77" i="1"/>
  <c r="F81" i="1"/>
  <c r="F82" i="1"/>
  <c r="F87" i="1"/>
  <c r="F88" i="1"/>
  <c r="F89" i="1"/>
  <c r="F90" i="1"/>
  <c r="F91" i="1"/>
  <c r="F92" i="1"/>
  <c r="F93" i="1"/>
  <c r="F94" i="1"/>
  <c r="F99" i="1"/>
  <c r="F100" i="1"/>
  <c r="D103" i="1"/>
  <c r="E103" i="1"/>
  <c r="F25" i="2" l="1"/>
</calcChain>
</file>

<file path=xl/sharedStrings.xml><?xml version="1.0" encoding="utf-8"?>
<sst xmlns="http://schemas.openxmlformats.org/spreadsheetml/2006/main" count="216" uniqueCount="172">
  <si>
    <t>Budgetoverførsler fra 2014 til 2015</t>
  </si>
  <si>
    <t>Udvalg: Social og Sundhed</t>
  </si>
  <si>
    <t>Drift</t>
  </si>
  <si>
    <t>Aftaleholder/område:</t>
  </si>
  <si>
    <t>Konto 
(sted)</t>
  </si>
  <si>
    <t>Korr. budget 2014</t>
  </si>
  <si>
    <t>Regnskab 2014</t>
  </si>
  <si>
    <t>Budget-
overførsel fra 2014 til 2015</t>
  </si>
  <si>
    <t>Dok.nr.</t>
  </si>
  <si>
    <t>+ = overskud,     - =  underskud</t>
  </si>
  <si>
    <t>Indenfor rammen:</t>
  </si>
  <si>
    <t>Økonomiafdelingen</t>
  </si>
  <si>
    <t>3589-15</t>
  </si>
  <si>
    <t>Fagstab Social og Sundhed</t>
  </si>
  <si>
    <t>532/550</t>
  </si>
  <si>
    <t>3591-15</t>
  </si>
  <si>
    <t>Nedskrevet til5%</t>
  </si>
  <si>
    <t>Sundhed og Rehabiolitering</t>
  </si>
  <si>
    <t>3592-15</t>
  </si>
  <si>
    <t>Social og handicapservice</t>
  </si>
  <si>
    <t>482/532</t>
  </si>
  <si>
    <t>3594-15</t>
  </si>
  <si>
    <t>Finansiering af underskud Tøjvask</t>
  </si>
  <si>
    <t>Sundhedscenteret m.fl.</t>
  </si>
  <si>
    <t>488.10.696-07</t>
  </si>
  <si>
    <t>3597-15</t>
  </si>
  <si>
    <t>Frit Valg Nord/Øst</t>
  </si>
  <si>
    <t>3599-15</t>
  </si>
  <si>
    <t>Tilført fra Mobil omsorg og Rengøring med omtanke</t>
  </si>
  <si>
    <t>FritValg Midt/Vest</t>
  </si>
  <si>
    <t>3602-15</t>
  </si>
  <si>
    <t xml:space="preserve">Overført fra Ældre og handicap </t>
  </si>
  <si>
    <t>tilskrivning fra rengøring med omtanke</t>
  </si>
  <si>
    <t>Centerområde Midt</t>
  </si>
  <si>
    <t>3604-15</t>
  </si>
  <si>
    <t>Centerområde Syd/øst</t>
  </si>
  <si>
    <t>3606-15</t>
  </si>
  <si>
    <t>Centerområde Nord/Vest</t>
  </si>
  <si>
    <t>3607-15</t>
  </si>
  <si>
    <t>Krogen</t>
  </si>
  <si>
    <t>3555-15</t>
  </si>
  <si>
    <t>Lunden</t>
  </si>
  <si>
    <t>3558-15</t>
  </si>
  <si>
    <t>Handicap Bo og beskrætigelse</t>
  </si>
  <si>
    <t>3561-15</t>
  </si>
  <si>
    <t>Værkstederne Viaduktvej/Skovlunden</t>
  </si>
  <si>
    <t>3564-15</t>
  </si>
  <si>
    <t>Socialpsykiatrien</t>
  </si>
  <si>
    <t>553/559</t>
  </si>
  <si>
    <t>3610-15</t>
  </si>
  <si>
    <t>Nedskrivning overførsel Vidagerhus</t>
  </si>
  <si>
    <t>Ooskrivnig merfobrug BUMafregning</t>
  </si>
  <si>
    <t>Hjemmesygeplejen</t>
  </si>
  <si>
    <t>532.04</t>
  </si>
  <si>
    <t>3613-15</t>
  </si>
  <si>
    <t>Overførsel udefra rammen med 100% overførsel</t>
  </si>
  <si>
    <t>Overførsel fra sundhedspuljen</t>
  </si>
  <si>
    <t>Hjælpemiddeldepot</t>
  </si>
  <si>
    <t>3614-15</t>
  </si>
  <si>
    <t>flyttet til dækning underskud udenfor ramme nmed 100% overførsel</t>
  </si>
  <si>
    <t>Træning og Rehabilitering</t>
  </si>
  <si>
    <t>3616-15</t>
  </si>
  <si>
    <t>Plan og Byg</t>
  </si>
  <si>
    <t>3618-15</t>
  </si>
  <si>
    <t>Borgerservice</t>
  </si>
  <si>
    <t>3620-15</t>
  </si>
  <si>
    <t>Nedskrivning til 5%</t>
  </si>
  <si>
    <t>Tandplejen (Social og Sundhed)</t>
  </si>
  <si>
    <t>485.01.870-08</t>
  </si>
  <si>
    <t>3621-15</t>
  </si>
  <si>
    <t>Neskrivning til 5%</t>
  </si>
  <si>
    <t>Pensionat Center Bøgely</t>
  </si>
  <si>
    <t>66755/13</t>
  </si>
  <si>
    <t>Udenfor rammen</t>
  </si>
  <si>
    <t>Ældre og handicap</t>
  </si>
  <si>
    <t>Pulje til løft af ældreområdet</t>
  </si>
  <si>
    <t>Underskud Sosuelever</t>
  </si>
  <si>
    <t>4 udenfor rammen med 100% overførsel</t>
  </si>
  <si>
    <t>Projekt Den Gamle Købmandsgård</t>
  </si>
  <si>
    <t>533.12.696.05</t>
  </si>
  <si>
    <t>Projekter og trepartmidler</t>
  </si>
  <si>
    <t>488/532</t>
  </si>
  <si>
    <t>Finansiering af merforbrug lederlønninger</t>
  </si>
  <si>
    <t>Overføres til frit Valg for overholdese af aftale</t>
  </si>
  <si>
    <t>Sundheds og Rehabilitering</t>
  </si>
  <si>
    <t>Udligning Underskud Sygeplejen</t>
  </si>
  <si>
    <t>Sundhedscenteret Projekter</t>
  </si>
  <si>
    <t>Frit Valg NORD Øst Boboeree Hornelund</t>
  </si>
  <si>
    <t>Centerområde Syd/Øst</t>
  </si>
  <si>
    <t>1450-14</t>
  </si>
  <si>
    <t>Lunden Længerevarende botilbud</t>
  </si>
  <si>
    <t>35558-15</t>
  </si>
  <si>
    <t>Handicap og Beskæftigelse arv</t>
  </si>
  <si>
    <t>Socilapsykiatrien Slotsgade Brugere</t>
  </si>
  <si>
    <t>Hjemmesygeplejen projekter og kompetencemidler</t>
  </si>
  <si>
    <t>flyttet til indfor rammen</t>
  </si>
  <si>
    <t>Bøgely Kompetenceudviklingsmidler</t>
  </si>
  <si>
    <t>Bøgely Hjemløsestrategien</t>
  </si>
  <si>
    <t>I alt</t>
  </si>
  <si>
    <t>Budgetoverførsel fra 2014 til 2015</t>
  </si>
  <si>
    <t>anlæg</t>
  </si>
  <si>
    <t>Anlæg</t>
  </si>
  <si>
    <t>Anlægsprojekter</t>
  </si>
  <si>
    <t>Servicearealer Helle Plejecenter</t>
  </si>
  <si>
    <t>018829</t>
  </si>
  <si>
    <t>Servicearealer, Bo Østervang Varde</t>
  </si>
  <si>
    <t>018830</t>
  </si>
  <si>
    <t>577598-12</t>
  </si>
  <si>
    <t>Serviceareal tilskud 5 handicap Boliger Bo Østervang</t>
  </si>
  <si>
    <t>018831</t>
  </si>
  <si>
    <t>5 handicap boliger ved Bo Østervang</t>
  </si>
  <si>
    <t>530825</t>
  </si>
  <si>
    <t>Renovering af sygepleje gruppen Tistruplund</t>
  </si>
  <si>
    <t>532.820</t>
  </si>
  <si>
    <t>705740-12</t>
  </si>
  <si>
    <t>Projekt ombygning af Baunbo</t>
  </si>
  <si>
    <t>532847</t>
  </si>
  <si>
    <t>HjemmePleje Midt/Vest ombygning af Hybenbo</t>
  </si>
  <si>
    <t>532848</t>
  </si>
  <si>
    <t>280536-12</t>
  </si>
  <si>
    <t>Lunden Living LAB</t>
  </si>
  <si>
    <t>550810</t>
  </si>
  <si>
    <t>65744-12</t>
  </si>
  <si>
    <t>Lunden, Trådløst kaldeamnlæg og Telefonanlæg</t>
  </si>
  <si>
    <t>550811</t>
  </si>
  <si>
    <t>577600-12</t>
  </si>
  <si>
    <t>Salg af grund og boligdelen Bo Østervang</t>
  </si>
  <si>
    <t>550849</t>
  </si>
  <si>
    <t>577588-12</t>
  </si>
  <si>
    <t>Flere Døgntilbud til Sindslindende</t>
  </si>
  <si>
    <t>552815</t>
  </si>
  <si>
    <t>Udvidelse af Skovlunden-hancicpo bo- og beskæf.</t>
  </si>
  <si>
    <t>559815</t>
  </si>
  <si>
    <t>Overførsel fra udenfor rammen med 100% flyttet til indenfopr rammen</t>
  </si>
  <si>
    <t>Social og handicap</t>
  </si>
  <si>
    <t>Finanserers af tilskud infor rammen</t>
  </si>
  <si>
    <t>Frit Valg Midt vest personaleforening</t>
  </si>
  <si>
    <t>Mobilomsorg flyttet til dækning af underskud indenfor rammen</t>
  </si>
  <si>
    <t>Rengøring med omtanke flyttet il dækning af underskud indenfor rammen</t>
  </si>
  <si>
    <t>overflyttet fra indenfor rammne</t>
  </si>
  <si>
    <t>Tilpasnig overførsel</t>
  </si>
  <si>
    <t>Hensat Beløb Boøstervang</t>
  </si>
  <si>
    <t>Igangværende Anlæg</t>
  </si>
  <si>
    <t>Udvalget for Social og Sundehed</t>
  </si>
  <si>
    <t>Afsluttede anlægsprojekter</t>
  </si>
  <si>
    <t>Social og sundhed</t>
  </si>
  <si>
    <t>Korr.</t>
  </si>
  <si>
    <t>Regnskab</t>
  </si>
  <si>
    <t>Uforbrugt</t>
  </si>
  <si>
    <t>Anlægsregnskab</t>
  </si>
  <si>
    <t>Budget</t>
  </si>
  <si>
    <t>beløb</t>
  </si>
  <si>
    <t>Dok. nr.</t>
  </si>
  <si>
    <t>Servicearealtilskud, Aktivitetscenter i Ølgod</t>
  </si>
  <si>
    <t>Servicearealer Ansager Områdecenter</t>
  </si>
  <si>
    <t>Servicearealer Tistruplund</t>
  </si>
  <si>
    <t>Servicearealtilskud, Ansager</t>
  </si>
  <si>
    <t>Servicearealtilskud, Tistruplund</t>
  </si>
  <si>
    <t>Servicearealtilskud, Botilbud til handicappede i Oksbøl</t>
  </si>
  <si>
    <t>Ældreboliger, Ansager, områdecenter</t>
  </si>
  <si>
    <t>Ældreboliger, Tistruplund, områdecenter</t>
  </si>
  <si>
    <t xml:space="preserve">ABA-anlæg, trædemåtter, nødkaldsforb. mm </t>
  </si>
  <si>
    <t>Nedbrydning af bygn samt etab P-plads v/Solhøj, Nord.</t>
  </si>
  <si>
    <t>Gårdhave ved dagcentret på Carolineparken</t>
  </si>
  <si>
    <t>Køb og renovering af Vidagerhus, Janderup</t>
  </si>
  <si>
    <t>Total</t>
  </si>
  <si>
    <t>688401-12</t>
  </si>
  <si>
    <t>997958-12</t>
  </si>
  <si>
    <t>767663-12</t>
  </si>
  <si>
    <t>708954-12</t>
  </si>
  <si>
    <t>830521-12</t>
  </si>
  <si>
    <t>160143-12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</si>
</sst>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8" fillId="0" borderId="0"/>
  </cellStyleXfs>
  <cellXfs count="169">
    <xf numFmtId="0" fontId="0" fillId="0" borderId="0" xfId="0"/>
    <xf numFmtId="3" fontId="18" fillId="0" borderId="30" xfId="0" applyNumberFormat="1" applyFont="1" applyFill="1" applyBorder="1" applyAlignment="1" applyProtection="1"/>
    <xf numFmtId="0" fontId="22" fillId="0" borderId="30" xfId="0" applyNumberFormat="1" applyFont="1" applyFill="1" applyBorder="1" applyAlignment="1" applyProtection="1">
      <alignment horizontal="left"/>
    </xf>
    <xf numFmtId="3" fontId="23" fillId="0" borderId="30" xfId="0" applyNumberFormat="1" applyFont="1" applyFill="1" applyBorder="1" applyAlignment="1" applyProtection="1">
      <alignment wrapText="1"/>
    </xf>
    <xf numFmtId="0" fontId="19" fillId="0" borderId="29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9" fillId="0" borderId="28" xfId="0" applyNumberFormat="1" applyFont="1" applyFill="1" applyBorder="1" applyAlignment="1" applyProtection="1"/>
    <xf numFmtId="3" fontId="18" fillId="0" borderId="27" xfId="0" applyNumberFormat="1" applyFont="1" applyFill="1" applyBorder="1" applyAlignment="1" applyProtection="1"/>
    <xf numFmtId="0" fontId="22" fillId="0" borderId="27" xfId="0" applyNumberFormat="1" applyFont="1" applyFill="1" applyBorder="1" applyAlignment="1" applyProtection="1">
      <alignment horizontal="left"/>
    </xf>
    <xf numFmtId="0" fontId="18" fillId="0" borderId="27" xfId="0" applyNumberFormat="1" applyFont="1" applyFill="1" applyBorder="1" applyAlignment="1" applyProtection="1"/>
    <xf numFmtId="0" fontId="19" fillId="0" borderId="26" xfId="0" applyNumberFormat="1" applyFont="1" applyFill="1" applyBorder="1" applyAlignment="1" applyProtection="1"/>
    <xf numFmtId="3" fontId="18" fillId="0" borderId="25" xfId="0" applyNumberFormat="1" applyFont="1" applyFill="1" applyBorder="1" applyAlignment="1" applyProtection="1"/>
    <xf numFmtId="0" fontId="18" fillId="0" borderId="25" xfId="0" applyNumberFormat="1" applyFont="1" applyFill="1" applyBorder="1" applyAlignment="1" applyProtection="1">
      <alignment horizontal="left"/>
    </xf>
    <xf numFmtId="0" fontId="18" fillId="0" borderId="25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/>
    <xf numFmtId="0" fontId="19" fillId="34" borderId="0" xfId="0" quotePrefix="1" applyNumberFormat="1" applyFont="1" applyFill="1" applyBorder="1" applyAlignment="1" applyProtection="1">
      <alignment wrapText="1"/>
    </xf>
    <xf numFmtId="0" fontId="19" fillId="33" borderId="0" xfId="0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left" vertical="center" wrapText="1"/>
    </xf>
    <xf numFmtId="0" fontId="19" fillId="33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/>
    <xf numFmtId="0" fontId="18" fillId="0" borderId="27" xfId="0" applyNumberFormat="1" applyFont="1" applyFill="1" applyBorder="1" applyAlignment="1" applyProtection="1">
      <alignment horizontal="left"/>
    </xf>
    <xf numFmtId="0" fontId="23" fillId="0" borderId="3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horizontal="left"/>
    </xf>
    <xf numFmtId="0" fontId="18" fillId="0" borderId="27" xfId="0" applyNumberFormat="1" applyFont="1" applyFill="1" applyBorder="1" applyAlignment="1" applyProtection="1">
      <alignment wrapText="1"/>
    </xf>
    <xf numFmtId="0" fontId="19" fillId="0" borderId="27" xfId="0" applyNumberFormat="1" applyFont="1" applyFill="1" applyBorder="1" applyAlignment="1" applyProtection="1">
      <alignment wrapText="1"/>
    </xf>
    <xf numFmtId="0" fontId="18" fillId="0" borderId="3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3" fontId="18" fillId="0" borderId="27" xfId="0" applyNumberFormat="1" applyFont="1" applyFill="1" applyBorder="1" applyAlignment="1" applyProtection="1">
      <alignment horizontal="left"/>
    </xf>
    <xf numFmtId="0" fontId="18" fillId="0" borderId="29" xfId="0" applyNumberFormat="1" applyFont="1" applyFill="1" applyBorder="1" applyAlignment="1" applyProtection="1"/>
    <xf numFmtId="3" fontId="23" fillId="0" borderId="30" xfId="0" applyNumberFormat="1" applyFont="1" applyFill="1" applyBorder="1" applyAlignment="1" applyProtection="1">
      <alignment horizontal="left"/>
    </xf>
    <xf numFmtId="3" fontId="23" fillId="0" borderId="30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>
      <alignment horizontal="left"/>
    </xf>
    <xf numFmtId="0" fontId="18" fillId="0" borderId="25" xfId="0" applyNumberFormat="1" applyFont="1" applyFill="1" applyBorder="1" applyAlignment="1" applyProtection="1">
      <alignment wrapText="1"/>
    </xf>
    <xf numFmtId="0" fontId="22" fillId="0" borderId="25" xfId="0" applyNumberFormat="1" applyFont="1" applyFill="1" applyBorder="1" applyAlignment="1" applyProtection="1">
      <alignment wrapText="1"/>
    </xf>
    <xf numFmtId="0" fontId="18" fillId="0" borderId="30" xfId="0" applyNumberFormat="1" applyFont="1" applyFill="1" applyBorder="1" applyAlignment="1" applyProtection="1">
      <alignment wrapText="1"/>
    </xf>
    <xf numFmtId="0" fontId="18" fillId="0" borderId="28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wrapText="1"/>
    </xf>
    <xf numFmtId="0" fontId="22" fillId="0" borderId="28" xfId="0" applyNumberFormat="1" applyFont="1" applyFill="1" applyBorder="1" applyAlignment="1" applyProtection="1"/>
    <xf numFmtId="0" fontId="19" fillId="0" borderId="25" xfId="0" applyNumberFormat="1" applyFont="1" applyFill="1" applyBorder="1" applyAlignment="1" applyProtection="1">
      <alignment wrapText="1"/>
    </xf>
    <xf numFmtId="0" fontId="23" fillId="0" borderId="27" xfId="0" applyNumberFormat="1" applyFont="1" applyFill="1" applyBorder="1" applyAlignment="1" applyProtection="1">
      <alignment wrapText="1"/>
    </xf>
    <xf numFmtId="0" fontId="23" fillId="0" borderId="25" xfId="0" applyNumberFormat="1" applyFont="1" applyFill="1" applyBorder="1" applyAlignment="1" applyProtection="1">
      <alignment wrapText="1"/>
    </xf>
    <xf numFmtId="0" fontId="18" fillId="0" borderId="24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3" fontId="18" fillId="0" borderId="0" xfId="0" applyNumberFormat="1" applyFont="1" applyFill="1" applyBorder="1" applyAlignment="1" applyProtection="1">
      <alignment horizontal="center"/>
    </xf>
    <xf numFmtId="0" fontId="19" fillId="0" borderId="13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>
      <alignment horizontal="left"/>
    </xf>
    <xf numFmtId="3" fontId="18" fillId="0" borderId="14" xfId="0" applyNumberFormat="1" applyFont="1" applyFill="1" applyBorder="1" applyAlignment="1" applyProtection="1"/>
    <xf numFmtId="3" fontId="18" fillId="0" borderId="15" xfId="0" applyNumberFormat="1" applyFont="1" applyFill="1" applyBorder="1" applyAlignment="1" applyProtection="1">
      <alignment horizontal="center"/>
    </xf>
    <xf numFmtId="0" fontId="19" fillId="0" borderId="19" xfId="0" applyNumberFormat="1" applyFont="1" applyFill="1" applyBorder="1" applyAlignment="1" applyProtection="1"/>
    <xf numFmtId="3" fontId="22" fillId="0" borderId="20" xfId="0" applyNumberFormat="1" applyFont="1" applyFill="1" applyBorder="1" applyAlignment="1" applyProtection="1">
      <alignment horizontal="center"/>
    </xf>
    <xf numFmtId="0" fontId="19" fillId="0" borderId="16" xfId="0" applyNumberFormat="1" applyFont="1" applyFill="1" applyBorder="1" applyAlignment="1" applyProtection="1"/>
    <xf numFmtId="0" fontId="22" fillId="0" borderId="17" xfId="0" applyNumberFormat="1" applyFont="1" applyFill="1" applyBorder="1" applyAlignment="1" applyProtection="1">
      <alignment wrapText="1"/>
    </xf>
    <xf numFmtId="0" fontId="18" fillId="0" borderId="17" xfId="0" applyNumberFormat="1" applyFont="1" applyFill="1" applyBorder="1" applyAlignment="1" applyProtection="1">
      <alignment horizontal="left"/>
    </xf>
    <xf numFmtId="3" fontId="18" fillId="0" borderId="17" xfId="0" applyNumberFormat="1" applyFont="1" applyFill="1" applyBorder="1" applyAlignment="1" applyProtection="1"/>
    <xf numFmtId="3" fontId="22" fillId="0" borderId="18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0" fontId="18" fillId="0" borderId="11" xfId="0" applyNumberFormat="1" applyFont="1" applyFill="1" applyBorder="1" applyAlignment="1" applyProtection="1">
      <alignment horizontal="left"/>
    </xf>
    <xf numFmtId="3" fontId="18" fillId="0" borderId="11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center"/>
    </xf>
    <xf numFmtId="0" fontId="18" fillId="0" borderId="19" xfId="0" applyNumberFormat="1" applyFont="1" applyFill="1" applyBorder="1" applyAlignment="1" applyProtection="1"/>
    <xf numFmtId="3" fontId="18" fillId="0" borderId="20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/>
    <xf numFmtId="0" fontId="18" fillId="0" borderId="17" xfId="0" applyNumberFormat="1" applyFont="1" applyFill="1" applyBorder="1" applyAlignment="1" applyProtection="1"/>
    <xf numFmtId="0" fontId="18" fillId="0" borderId="18" xfId="0" applyNumberFormat="1" applyFont="1" applyFill="1" applyBorder="1" applyAlignment="1" applyProtection="1">
      <alignment horizontal="center"/>
    </xf>
    <xf numFmtId="0" fontId="18" fillId="0" borderId="17" xfId="0" applyNumberFormat="1" applyFont="1" applyFill="1" applyBorder="1" applyAlignment="1" applyProtection="1">
      <alignment wrapText="1"/>
    </xf>
    <xf numFmtId="3" fontId="18" fillId="0" borderId="18" xfId="0" applyNumberFormat="1" applyFont="1" applyFill="1" applyBorder="1" applyAlignment="1" applyProtection="1">
      <alignment horizontal="center"/>
    </xf>
    <xf numFmtId="3" fontId="18" fillId="0" borderId="12" xfId="0" applyNumberFormat="1" applyFont="1" applyFill="1" applyBorder="1" applyAlignment="1" applyProtection="1">
      <alignment horizontal="center"/>
    </xf>
    <xf numFmtId="0" fontId="18" fillId="0" borderId="12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>
      <alignment horizontal="left"/>
    </xf>
    <xf numFmtId="3" fontId="22" fillId="0" borderId="15" xfId="0" applyNumberFormat="1" applyFont="1" applyFill="1" applyBorder="1" applyAlignment="1" applyProtection="1">
      <alignment horizontal="center"/>
    </xf>
    <xf numFmtId="0" fontId="22" fillId="0" borderId="17" xfId="0" applyNumberFormat="1" applyFont="1" applyFill="1" applyBorder="1" applyAlignment="1" applyProtection="1">
      <alignment horizontal="left"/>
    </xf>
    <xf numFmtId="0" fontId="22" fillId="0" borderId="11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3" fontId="19" fillId="0" borderId="0" xfId="0" applyNumberFormat="1" applyFont="1" applyFill="1" applyBorder="1" applyAlignment="1" applyProtection="1"/>
    <xf numFmtId="3" fontId="19" fillId="0" borderId="0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>
      <alignment horizontal="right"/>
    </xf>
    <xf numFmtId="0" fontId="19" fillId="0" borderId="11" xfId="0" applyNumberFormat="1" applyFont="1" applyFill="1" applyBorder="1" applyAlignment="1" applyProtection="1"/>
    <xf numFmtId="0" fontId="19" fillId="0" borderId="11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/>
    <xf numFmtId="0" fontId="19" fillId="0" borderId="17" xfId="0" applyNumberFormat="1" applyFont="1" applyFill="1" applyBorder="1" applyAlignment="1" applyProtection="1">
      <alignment wrapText="1"/>
    </xf>
    <xf numFmtId="49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5" fillId="33" borderId="21" xfId="0" applyNumberFormat="1" applyFont="1" applyFill="1" applyBorder="1" applyAlignment="1" applyProtection="1">
      <alignment horizontal="centerContinuous"/>
    </xf>
    <xf numFmtId="0" fontId="25" fillId="33" borderId="23" xfId="0" applyNumberFormat="1" applyFont="1" applyFill="1" applyBorder="1" applyAlignment="1" applyProtection="1">
      <alignment horizontal="centerContinuous"/>
    </xf>
    <xf numFmtId="49" fontId="25" fillId="33" borderId="23" xfId="0" applyNumberFormat="1" applyFont="1" applyFill="1" applyBorder="1" applyAlignment="1" applyProtection="1">
      <alignment horizontal="centerContinuous"/>
    </xf>
    <xf numFmtId="0" fontId="25" fillId="33" borderId="22" xfId="0" applyNumberFormat="1" applyFont="1" applyFill="1" applyBorder="1" applyAlignment="1" applyProtection="1">
      <alignment horizontal="centerContinuous"/>
    </xf>
    <xf numFmtId="3" fontId="0" fillId="0" borderId="0" xfId="0" applyNumberFormat="1"/>
    <xf numFmtId="0" fontId="18" fillId="0" borderId="11" xfId="0" applyNumberFormat="1" applyFont="1" applyFill="1" applyBorder="1" applyAlignment="1" applyProtection="1">
      <alignment wrapText="1"/>
    </xf>
    <xf numFmtId="3" fontId="22" fillId="0" borderId="25" xfId="0" applyNumberFormat="1" applyFont="1" applyFill="1" applyBorder="1" applyAlignment="1" applyProtection="1">
      <alignment horizontal="center"/>
    </xf>
    <xf numFmtId="3" fontId="22" fillId="0" borderId="27" xfId="0" applyNumberFormat="1" applyFont="1" applyFill="1" applyBorder="1" applyAlignment="1" applyProtection="1">
      <alignment horizontal="center"/>
    </xf>
    <xf numFmtId="3" fontId="22" fillId="0" borderId="30" xfId="0" applyNumberFormat="1" applyFont="1" applyFill="1" applyBorder="1" applyAlignment="1" applyProtection="1">
      <alignment horizontal="center"/>
    </xf>
    <xf numFmtId="3" fontId="18" fillId="0" borderId="27" xfId="0" applyNumberFormat="1" applyFont="1" applyFill="1" applyBorder="1" applyAlignment="1" applyProtection="1">
      <alignment horizontal="center"/>
    </xf>
    <xf numFmtId="3" fontId="23" fillId="0" borderId="30" xfId="0" applyNumberFormat="1" applyFont="1" applyFill="1" applyBorder="1" applyAlignment="1" applyProtection="1">
      <alignment horizontal="center"/>
    </xf>
    <xf numFmtId="3" fontId="18" fillId="0" borderId="25" xfId="0" applyNumberFormat="1" applyFont="1" applyFill="1" applyBorder="1" applyAlignment="1" applyProtection="1">
      <alignment horizontal="center"/>
    </xf>
    <xf numFmtId="0" fontId="0" fillId="0" borderId="33" xfId="0" applyBorder="1"/>
    <xf numFmtId="0" fontId="0" fillId="0" borderId="34" xfId="0" applyBorder="1"/>
    <xf numFmtId="3" fontId="18" fillId="0" borderId="34" xfId="0" applyNumberFormat="1" applyFont="1" applyFill="1" applyBorder="1" applyAlignment="1" applyProtection="1"/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3" fontId="0" fillId="0" borderId="41" xfId="0" applyNumberFormat="1" applyBorder="1"/>
    <xf numFmtId="0" fontId="0" fillId="0" borderId="42" xfId="0" applyBorder="1"/>
    <xf numFmtId="0" fontId="19" fillId="33" borderId="37" xfId="0" applyNumberFormat="1" applyFont="1" applyFill="1" applyBorder="1" applyAlignment="1" applyProtection="1">
      <alignment horizontal="center" wrapText="1"/>
    </xf>
    <xf numFmtId="0" fontId="0" fillId="0" borderId="0" xfId="0"/>
    <xf numFmtId="0" fontId="0" fillId="0" borderId="44" xfId="0" applyBorder="1"/>
    <xf numFmtId="3" fontId="0" fillId="0" borderId="44" xfId="0" applyNumberFormat="1" applyBorder="1"/>
    <xf numFmtId="3" fontId="0" fillId="0" borderId="39" xfId="0" applyNumberFormat="1" applyBorder="1"/>
    <xf numFmtId="0" fontId="0" fillId="35" borderId="31" xfId="0" applyFill="1" applyBorder="1"/>
    <xf numFmtId="0" fontId="0" fillId="35" borderId="32" xfId="0" applyFill="1" applyBorder="1"/>
    <xf numFmtId="0" fontId="0" fillId="35" borderId="33" xfId="0" applyFill="1" applyBorder="1"/>
    <xf numFmtId="0" fontId="0" fillId="35" borderId="43" xfId="0" applyFill="1" applyBorder="1"/>
    <xf numFmtId="0" fontId="0" fillId="35" borderId="35" xfId="0" applyFill="1" applyBorder="1"/>
    <xf numFmtId="0" fontId="0" fillId="35" borderId="36" xfId="0" applyFill="1" applyBorder="1"/>
    <xf numFmtId="0" fontId="0" fillId="35" borderId="37" xfId="0" applyFill="1" applyBorder="1"/>
    <xf numFmtId="0" fontId="0" fillId="35" borderId="38" xfId="0" applyFill="1" applyBorder="1"/>
    <xf numFmtId="0" fontId="0" fillId="35" borderId="39" xfId="0" applyFill="1" applyBorder="1"/>
    <xf numFmtId="3" fontId="0" fillId="35" borderId="39" xfId="0" applyNumberFormat="1" applyFill="1" applyBorder="1"/>
    <xf numFmtId="0" fontId="22" fillId="0" borderId="31" xfId="0" applyNumberFormat="1" applyFont="1" applyFill="1" applyBorder="1" applyAlignment="1" applyProtection="1"/>
    <xf numFmtId="0" fontId="19" fillId="0" borderId="33" xfId="0" applyNumberFormat="1" applyFont="1" applyFill="1" applyBorder="1" applyAlignment="1" applyProtection="1"/>
    <xf numFmtId="0" fontId="22" fillId="0" borderId="33" xfId="0" applyNumberFormat="1" applyFont="1" applyFill="1" applyBorder="1" applyAlignment="1" applyProtection="1"/>
    <xf numFmtId="0" fontId="18" fillId="0" borderId="33" xfId="0" applyNumberFormat="1" applyFont="1" applyFill="1" applyBorder="1" applyAlignment="1" applyProtection="1"/>
    <xf numFmtId="0" fontId="22" fillId="0" borderId="35" xfId="0" applyNumberFormat="1" applyFont="1" applyFill="1" applyBorder="1" applyAlignment="1" applyProtection="1"/>
    <xf numFmtId="0" fontId="19" fillId="0" borderId="35" xfId="0" applyNumberFormat="1" applyFont="1" applyFill="1" applyBorder="1" applyAlignment="1" applyProtection="1"/>
    <xf numFmtId="0" fontId="22" fillId="0" borderId="37" xfId="0" applyNumberFormat="1" applyFont="1" applyFill="1" applyBorder="1" applyAlignment="1" applyProtection="1">
      <alignment horizontal="center"/>
    </xf>
    <xf numFmtId="3" fontId="22" fillId="0" borderId="38" xfId="0" applyNumberFormat="1" applyFont="1" applyFill="1" applyBorder="1" applyAlignment="1" applyProtection="1">
      <alignment horizontal="center"/>
    </xf>
    <xf numFmtId="3" fontId="22" fillId="0" borderId="38" xfId="0" applyNumberFormat="1" applyFont="1" applyFill="1" applyBorder="1" applyAlignment="1" applyProtection="1">
      <alignment horizontal="right"/>
    </xf>
    <xf numFmtId="3" fontId="22" fillId="0" borderId="39" xfId="0" applyNumberFormat="1" applyFont="1" applyFill="1" applyBorder="1" applyAlignment="1" applyProtection="1">
      <alignment horizontal="right"/>
    </xf>
    <xf numFmtId="3" fontId="19" fillId="0" borderId="39" xfId="0" applyNumberFormat="1" applyFont="1" applyFill="1" applyBorder="1" applyAlignment="1" applyProtection="1">
      <alignment horizontal="right"/>
    </xf>
    <xf numFmtId="0" fontId="19" fillId="33" borderId="37" xfId="0" applyNumberFormat="1" applyFont="1" applyFill="1" applyBorder="1" applyAlignment="1" applyProtection="1">
      <alignment horizontal="right" wrapText="1"/>
    </xf>
    <xf numFmtId="0" fontId="19" fillId="34" borderId="37" xfId="0" quotePrefix="1" applyNumberFormat="1" applyFont="1" applyFill="1" applyBorder="1" applyAlignment="1" applyProtection="1">
      <alignment wrapText="1"/>
    </xf>
    <xf numFmtId="3" fontId="22" fillId="0" borderId="38" xfId="0" applyNumberFormat="1" applyFont="1" applyFill="1" applyBorder="1" applyAlignment="1" applyProtection="1"/>
    <xf numFmtId="3" fontId="22" fillId="0" borderId="39" xfId="0" applyNumberFormat="1" applyFont="1" applyFill="1" applyBorder="1" applyAlignment="1" applyProtection="1"/>
    <xf numFmtId="3" fontId="19" fillId="0" borderId="39" xfId="0" applyNumberFormat="1" applyFont="1" applyFill="1" applyBorder="1" applyAlignment="1" applyProtection="1"/>
    <xf numFmtId="0" fontId="22" fillId="0" borderId="37" xfId="0" applyNumberFormat="1" applyFont="1" applyFill="1" applyBorder="1" applyAlignment="1" applyProtection="1"/>
    <xf numFmtId="49" fontId="19" fillId="33" borderId="37" xfId="0" applyNumberFormat="1" applyFont="1" applyFill="1" applyBorder="1" applyAlignment="1" applyProtection="1">
      <alignment vertical="center" wrapText="1"/>
    </xf>
    <xf numFmtId="49" fontId="22" fillId="0" borderId="37" xfId="0" applyNumberFormat="1" applyFont="1" applyFill="1" applyBorder="1" applyAlignment="1" applyProtection="1"/>
    <xf numFmtId="49" fontId="22" fillId="0" borderId="38" xfId="0" applyNumberFormat="1" applyFont="1" applyFill="1" applyBorder="1" applyAlignment="1" applyProtection="1"/>
    <xf numFmtId="49" fontId="18" fillId="0" borderId="38" xfId="0" applyNumberFormat="1" applyFont="1" applyFill="1" applyBorder="1" applyAlignment="1" applyProtection="1"/>
    <xf numFmtId="49" fontId="22" fillId="0" borderId="39" xfId="0" applyNumberFormat="1" applyFont="1" applyFill="1" applyBorder="1" applyAlignment="1" applyProtection="1"/>
    <xf numFmtId="49" fontId="22" fillId="0" borderId="38" xfId="0" applyNumberFormat="1" applyFont="1" applyFill="1" applyBorder="1" applyAlignment="1" applyProtection="1">
      <alignment horizontal="left"/>
    </xf>
    <xf numFmtId="49" fontId="19" fillId="0" borderId="39" xfId="0" applyNumberFormat="1" applyFont="1" applyFill="1" applyBorder="1" applyAlignment="1" applyProtection="1"/>
    <xf numFmtId="0" fontId="19" fillId="33" borderId="31" xfId="0" applyNumberFormat="1" applyFont="1" applyFill="1" applyBorder="1" applyAlignment="1" applyProtection="1">
      <alignment vertical="center"/>
    </xf>
    <xf numFmtId="0" fontId="19" fillId="33" borderId="32" xfId="0" applyNumberFormat="1" applyFont="1" applyFill="1" applyBorder="1" applyAlignment="1" applyProtection="1">
      <alignment vertical="center"/>
    </xf>
    <xf numFmtId="0" fontId="22" fillId="0" borderId="32" xfId="0" applyNumberFormat="1" applyFont="1" applyFill="1" applyBorder="1" applyAlignment="1" applyProtection="1"/>
    <xf numFmtId="0" fontId="22" fillId="0" borderId="43" xfId="0" applyNumberFormat="1" applyFont="1" applyFill="1" applyBorder="1" applyAlignment="1" applyProtection="1"/>
    <xf numFmtId="3" fontId="22" fillId="0" borderId="43" xfId="0" applyNumberFormat="1" applyFont="1" applyFill="1" applyBorder="1" applyAlignment="1" applyProtection="1"/>
    <xf numFmtId="0" fontId="22" fillId="0" borderId="36" xfId="0" applyNumberFormat="1" applyFont="1" applyFill="1" applyBorder="1" applyAlignment="1" applyProtection="1"/>
    <xf numFmtId="0" fontId="19" fillId="0" borderId="36" xfId="0" applyNumberFormat="1" applyFont="1" applyFill="1" applyBorder="1" applyAlignment="1" applyProtection="1"/>
    <xf numFmtId="0" fontId="20" fillId="33" borderId="21" xfId="0" applyNumberFormat="1" applyFont="1" applyFill="1" applyBorder="1" applyAlignment="1" applyProtection="1">
      <alignment horizontal="center"/>
    </xf>
    <xf numFmtId="0" fontId="20" fillId="33" borderId="23" xfId="0" applyNumberFormat="1" applyFont="1" applyFill="1" applyBorder="1" applyAlignment="1" applyProtection="1">
      <alignment horizontal="center"/>
    </xf>
    <xf numFmtId="0" fontId="20" fillId="33" borderId="22" xfId="0" applyNumberFormat="1" applyFont="1" applyFill="1" applyBorder="1" applyAlignment="1" applyProtection="1">
      <alignment horizontal="center"/>
    </xf>
    <xf numFmtId="2" fontId="0" fillId="0" borderId="31" xfId="0" applyNumberForma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9" fillId="33" borderId="37" xfId="0" applyNumberFormat="1" applyFont="1" applyFill="1" applyBorder="1" applyAlignment="1" applyProtection="1">
      <alignment horizontal="center" wrapText="1"/>
    </xf>
    <xf numFmtId="0" fontId="0" fillId="0" borderId="38" xfId="0" applyBorder="1" applyAlignment="1">
      <alignment wrapText="1"/>
    </xf>
  </cellXfs>
  <cellStyles count="54">
    <cellStyle name="20 % - Markeringsfarve1" xfId="18" builtinId="30" customBuiltin="1"/>
    <cellStyle name="20 % - Markeringsfarve2" xfId="22" builtinId="34" customBuiltin="1"/>
    <cellStyle name="20 % - Markeringsfarve3" xfId="26" builtinId="38" customBuiltin="1"/>
    <cellStyle name="20 % - Markeringsfarve4" xfId="30" builtinId="42" customBuiltin="1"/>
    <cellStyle name="20 % - Markeringsfarve5" xfId="34" builtinId="46" customBuiltin="1"/>
    <cellStyle name="20 % - Markeringsfarve6" xfId="38" builtinId="50" customBuiltin="1"/>
    <cellStyle name="40 % - Markeringsfarve1" xfId="19" builtinId="31" customBuiltin="1"/>
    <cellStyle name="40 % - Markeringsfarve2" xfId="23" builtinId="35" customBuiltin="1"/>
    <cellStyle name="40 % - Markeringsfarve3" xfId="27" builtinId="39" customBuiltin="1"/>
    <cellStyle name="40 % - Markeringsfarve4" xfId="31" builtinId="43" customBuiltin="1"/>
    <cellStyle name="40 % - Markeringsfarve5" xfId="35" builtinId="47" customBuiltin="1"/>
    <cellStyle name="40 % - Markeringsfarve6" xfId="39" builtinId="51" customBuiltin="1"/>
    <cellStyle name="60 % - Markeringsfarve1" xfId="20" builtinId="32" customBuiltin="1"/>
    <cellStyle name="60 % - Markeringsfarve2" xfId="24" builtinId="36" customBuiltin="1"/>
    <cellStyle name="60 % - Markeringsfarve3" xfId="28" builtinId="40" customBuiltin="1"/>
    <cellStyle name="60 % - Markeringsfarve4" xfId="32" builtinId="44" customBuiltin="1"/>
    <cellStyle name="60 % - Markeringsfarve5" xfId="36" builtinId="48" customBuiltin="1"/>
    <cellStyle name="60 % - Markeringsfarve6" xfId="40" builtinId="52" customBuiltin="1"/>
    <cellStyle name="Advarselstekst" xfId="14" builtinId="11" customBuiltin="1"/>
    <cellStyle name="Bemærk! 2" xfId="42"/>
    <cellStyle name="Beregning" xfId="11" builtinId="22" customBuiltin="1"/>
    <cellStyle name="Forklarende tekst" xfId="15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7" builtinId="29" customBuiltin="1"/>
    <cellStyle name="Markeringsfarve2" xfId="21" builtinId="33" customBuiltin="1"/>
    <cellStyle name="Markeringsfarve3" xfId="25" builtinId="37" customBuiltin="1"/>
    <cellStyle name="Markeringsfarve4" xfId="29" builtinId="41" customBuiltin="1"/>
    <cellStyle name="Markeringsfarve5" xfId="33" builtinId="45" customBuiltin="1"/>
    <cellStyle name="Markeringsfarve6" xfId="37" builtinId="49" customBuiltin="1"/>
    <cellStyle name="Neutral" xfId="8" builtinId="28" customBuiltin="1"/>
    <cellStyle name="Normal" xfId="0" builtinId="0"/>
    <cellStyle name="Normal 2" xfId="43"/>
    <cellStyle name="Normal 2 2" xfId="44"/>
    <cellStyle name="Normal 2 2 2" xfId="53"/>
    <cellStyle name="Normal 2 3" xfId="45"/>
    <cellStyle name="Normal 2 4" xfId="46"/>
    <cellStyle name="Normal 2 5" xfId="50"/>
    <cellStyle name="Normal 2 6" xfId="52"/>
    <cellStyle name="Normal 3" xfId="47"/>
    <cellStyle name="Normal 4" xfId="48"/>
    <cellStyle name="Normal 5" xfId="49"/>
    <cellStyle name="Normal 6" xfId="51"/>
    <cellStyle name="Normal 7" xfId="4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6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7"/>
  <sheetViews>
    <sheetView tabSelected="1" workbookViewId="0">
      <selection activeCell="F102" sqref="F102"/>
    </sheetView>
  </sheetViews>
  <sheetFormatPr defaultRowHeight="15" x14ac:dyDescent="0.25"/>
  <cols>
    <col min="2" max="2" width="28.85546875" customWidth="1"/>
    <col min="3" max="3" width="15.5703125" customWidth="1"/>
    <col min="4" max="4" width="17.85546875" customWidth="1"/>
    <col min="5" max="5" width="17.5703125" customWidth="1"/>
    <col min="6" max="6" width="19.5703125" customWidth="1"/>
    <col min="7" max="7" width="14.5703125" customWidth="1"/>
    <col min="10" max="10" width="11.28515625" customWidth="1"/>
  </cols>
  <sheetData>
    <row r="2" spans="1:10" ht="15.75" thickBot="1" x14ac:dyDescent="0.3">
      <c r="A2" s="26"/>
      <c r="B2" s="26"/>
      <c r="C2" s="25"/>
      <c r="D2" s="26"/>
      <c r="E2" s="26"/>
      <c r="F2" s="26"/>
      <c r="G2" s="24"/>
    </row>
    <row r="3" spans="1:10" ht="26.25" thickBot="1" x14ac:dyDescent="0.4">
      <c r="A3" s="160" t="s">
        <v>0</v>
      </c>
      <c r="B3" s="161"/>
      <c r="C3" s="161"/>
      <c r="D3" s="161"/>
      <c r="E3" s="161"/>
      <c r="F3" s="161"/>
      <c r="G3" s="162"/>
    </row>
    <row r="4" spans="1:10" x14ac:dyDescent="0.25">
      <c r="A4" s="26"/>
      <c r="B4" s="26"/>
      <c r="C4" s="25"/>
      <c r="D4" s="26"/>
      <c r="E4" s="26"/>
      <c r="F4" s="26"/>
      <c r="G4" s="24"/>
    </row>
    <row r="5" spans="1:10" ht="18" x14ac:dyDescent="0.25">
      <c r="A5" s="23" t="s">
        <v>1</v>
      </c>
      <c r="B5" s="22"/>
      <c r="C5" s="25"/>
      <c r="D5" s="26"/>
      <c r="E5" s="26"/>
      <c r="F5" s="26"/>
      <c r="G5" s="24"/>
    </row>
    <row r="6" spans="1:10" ht="18" x14ac:dyDescent="0.25">
      <c r="A6" s="23" t="s">
        <v>2</v>
      </c>
      <c r="B6" s="26"/>
      <c r="C6" s="25"/>
      <c r="D6" s="26"/>
      <c r="E6" s="26"/>
      <c r="F6" s="26"/>
      <c r="G6" s="24"/>
    </row>
    <row r="7" spans="1:10" ht="39" x14ac:dyDescent="0.25">
      <c r="A7" s="20" t="s">
        <v>3</v>
      </c>
      <c r="B7" s="20"/>
      <c r="C7" s="19" t="s">
        <v>4</v>
      </c>
      <c r="D7" s="18" t="s">
        <v>5</v>
      </c>
      <c r="E7" s="18" t="s">
        <v>6</v>
      </c>
      <c r="F7" s="17" t="s">
        <v>7</v>
      </c>
      <c r="G7" s="18" t="s">
        <v>8</v>
      </c>
      <c r="H7" s="163" t="s">
        <v>133</v>
      </c>
      <c r="I7" s="164"/>
      <c r="J7" s="167" t="s">
        <v>140</v>
      </c>
    </row>
    <row r="8" spans="1:10" ht="26.25" customHeight="1" x14ac:dyDescent="0.25">
      <c r="A8" s="26"/>
      <c r="B8" s="26"/>
      <c r="C8" s="25"/>
      <c r="D8" s="26"/>
      <c r="E8" s="26"/>
      <c r="F8" s="16" t="s">
        <v>9</v>
      </c>
      <c r="G8" s="24"/>
      <c r="H8" s="165"/>
      <c r="I8" s="166"/>
      <c r="J8" s="168"/>
    </row>
    <row r="9" spans="1:10" x14ac:dyDescent="0.25">
      <c r="A9" s="21" t="s">
        <v>10</v>
      </c>
      <c r="B9" s="26"/>
      <c r="C9" s="25"/>
      <c r="D9" s="26"/>
      <c r="E9" s="26"/>
      <c r="F9" s="26"/>
      <c r="G9" s="24"/>
      <c r="H9" s="104"/>
      <c r="I9" s="105"/>
      <c r="J9" s="109"/>
    </row>
    <row r="10" spans="1:10" x14ac:dyDescent="0.25">
      <c r="A10" s="15">
        <v>103</v>
      </c>
      <c r="B10" s="14" t="s">
        <v>11</v>
      </c>
      <c r="C10" s="13">
        <v>53312</v>
      </c>
      <c r="D10" s="12">
        <v>369</v>
      </c>
      <c r="E10" s="12">
        <v>698</v>
      </c>
      <c r="F10" s="12">
        <v>0</v>
      </c>
      <c r="G10" s="98" t="s">
        <v>12</v>
      </c>
      <c r="H10" s="104"/>
      <c r="I10" s="105"/>
      <c r="J10" s="109">
        <v>-329</v>
      </c>
    </row>
    <row r="11" spans="1:10" x14ac:dyDescent="0.25">
      <c r="A11" s="11">
        <v>105</v>
      </c>
      <c r="B11" s="10" t="s">
        <v>13</v>
      </c>
      <c r="C11" s="9" t="s">
        <v>14</v>
      </c>
      <c r="D11" s="8">
        <v>3562429</v>
      </c>
      <c r="E11" s="8">
        <v>3341428</v>
      </c>
      <c r="F11" s="8">
        <f>D11-E11</f>
        <v>221001</v>
      </c>
      <c r="G11" s="99" t="s">
        <v>15</v>
      </c>
      <c r="H11" s="104"/>
      <c r="I11" s="105"/>
      <c r="J11" s="109"/>
    </row>
    <row r="12" spans="1:10" x14ac:dyDescent="0.25">
      <c r="A12" s="7"/>
      <c r="B12" s="6" t="s">
        <v>16</v>
      </c>
      <c r="C12" s="25"/>
      <c r="D12" s="5"/>
      <c r="E12" s="5"/>
      <c r="F12" s="5">
        <v>-42880</v>
      </c>
      <c r="G12" s="65" t="s">
        <v>15</v>
      </c>
      <c r="H12" s="104"/>
      <c r="I12" s="105"/>
      <c r="J12" s="109">
        <v>42880</v>
      </c>
    </row>
    <row r="13" spans="1:10" x14ac:dyDescent="0.25">
      <c r="A13" s="7"/>
      <c r="B13" s="6"/>
      <c r="C13" s="25"/>
      <c r="D13" s="5"/>
      <c r="E13" s="5"/>
      <c r="F13" s="5"/>
      <c r="G13" s="65"/>
      <c r="H13" s="104"/>
      <c r="I13" s="105"/>
      <c r="J13" s="109"/>
    </row>
    <row r="14" spans="1:10" x14ac:dyDescent="0.25">
      <c r="A14" s="7">
        <v>115</v>
      </c>
      <c r="B14" s="6" t="s">
        <v>17</v>
      </c>
      <c r="C14" s="25">
        <v>488</v>
      </c>
      <c r="D14" s="5">
        <v>2756536</v>
      </c>
      <c r="E14" s="5">
        <v>2676016</v>
      </c>
      <c r="F14" s="5">
        <f>D14-E14</f>
        <v>80520</v>
      </c>
      <c r="G14" s="65" t="s">
        <v>18</v>
      </c>
      <c r="H14" s="104"/>
      <c r="I14" s="105"/>
      <c r="J14" s="109"/>
    </row>
    <row r="15" spans="1:10" x14ac:dyDescent="0.25">
      <c r="A15" s="4"/>
      <c r="B15" s="3"/>
      <c r="C15" s="2"/>
      <c r="D15" s="1"/>
      <c r="E15" s="1"/>
      <c r="F15" s="1"/>
      <c r="G15" s="100"/>
      <c r="H15" s="104"/>
      <c r="I15" s="105"/>
      <c r="J15" s="109"/>
    </row>
    <row r="16" spans="1:10" x14ac:dyDescent="0.25">
      <c r="A16" s="11">
        <v>401</v>
      </c>
      <c r="B16" s="10" t="s">
        <v>19</v>
      </c>
      <c r="C16" s="27" t="s">
        <v>20</v>
      </c>
      <c r="D16" s="8">
        <v>3511856</v>
      </c>
      <c r="E16" s="8">
        <v>3237513</v>
      </c>
      <c r="F16" s="8">
        <f>D16-E16</f>
        <v>274343</v>
      </c>
      <c r="G16" s="99" t="s">
        <v>21</v>
      </c>
      <c r="H16" s="104"/>
      <c r="I16" s="105"/>
      <c r="J16" s="109"/>
    </row>
    <row r="17" spans="1:10" x14ac:dyDescent="0.25">
      <c r="A17" s="7">
        <v>401</v>
      </c>
      <c r="B17" s="26" t="s">
        <v>22</v>
      </c>
      <c r="C17" s="25"/>
      <c r="D17" s="5"/>
      <c r="E17" s="5"/>
      <c r="F17" s="5">
        <v>-70888</v>
      </c>
      <c r="G17" s="65" t="s">
        <v>21</v>
      </c>
      <c r="H17" s="104"/>
      <c r="I17" s="105"/>
      <c r="J17" s="109"/>
    </row>
    <row r="18" spans="1:10" ht="26.25" x14ac:dyDescent="0.25">
      <c r="A18" s="4">
        <v>401</v>
      </c>
      <c r="B18" s="28" t="s">
        <v>16</v>
      </c>
      <c r="C18" s="2"/>
      <c r="D18" s="1"/>
      <c r="E18" s="1"/>
      <c r="F18" s="1">
        <v>-27862</v>
      </c>
      <c r="G18" s="100" t="s">
        <v>21</v>
      </c>
      <c r="H18" s="104"/>
      <c r="I18" s="105"/>
      <c r="J18" s="109">
        <v>27862</v>
      </c>
    </row>
    <row r="19" spans="1:10" x14ac:dyDescent="0.25">
      <c r="A19" s="7"/>
      <c r="B19" s="29"/>
      <c r="C19" s="30"/>
      <c r="D19" s="5"/>
      <c r="E19" s="5"/>
      <c r="F19" s="5"/>
      <c r="G19" s="65"/>
      <c r="H19" s="104"/>
      <c r="I19" s="105"/>
      <c r="J19" s="109"/>
    </row>
    <row r="20" spans="1:10" ht="39" x14ac:dyDescent="0.25">
      <c r="A20" s="11">
        <v>402</v>
      </c>
      <c r="B20" s="31" t="s">
        <v>23</v>
      </c>
      <c r="C20" s="27" t="s">
        <v>24</v>
      </c>
      <c r="D20" s="8">
        <v>11313181</v>
      </c>
      <c r="E20" s="8">
        <v>11102462</v>
      </c>
      <c r="F20" s="8">
        <f>D20-E20</f>
        <v>210719</v>
      </c>
      <c r="G20" s="99" t="s">
        <v>25</v>
      </c>
      <c r="H20" s="104"/>
      <c r="I20" s="105"/>
      <c r="J20" s="109"/>
    </row>
    <row r="21" spans="1:10" x14ac:dyDescent="0.25">
      <c r="A21" s="11"/>
      <c r="B21" s="31"/>
      <c r="C21" s="27"/>
      <c r="D21" s="8"/>
      <c r="E21" s="8"/>
      <c r="F21" s="8"/>
      <c r="G21" s="99"/>
      <c r="H21" s="104"/>
      <c r="I21" s="105"/>
      <c r="J21" s="109"/>
    </row>
    <row r="22" spans="1:10" x14ac:dyDescent="0.25">
      <c r="A22" s="11"/>
      <c r="B22" s="31"/>
      <c r="C22" s="27"/>
      <c r="D22" s="8"/>
      <c r="E22" s="8"/>
      <c r="F22" s="8"/>
      <c r="G22" s="99"/>
      <c r="H22" s="104"/>
      <c r="I22" s="105"/>
      <c r="J22" s="109"/>
    </row>
    <row r="23" spans="1:10" x14ac:dyDescent="0.25">
      <c r="A23" s="11">
        <v>403</v>
      </c>
      <c r="B23" s="32" t="s">
        <v>26</v>
      </c>
      <c r="C23" s="27">
        <v>532</v>
      </c>
      <c r="D23" s="8">
        <v>4209302</v>
      </c>
      <c r="E23" s="8">
        <v>5618981</v>
      </c>
      <c r="F23" s="8">
        <f>D23-E23</f>
        <v>-1409679</v>
      </c>
      <c r="G23" s="99" t="s">
        <v>27</v>
      </c>
      <c r="H23" s="104"/>
      <c r="I23" s="105"/>
      <c r="J23" s="109"/>
    </row>
    <row r="24" spans="1:10" ht="51.75" customHeight="1" x14ac:dyDescent="0.25">
      <c r="A24" s="4">
        <v>403</v>
      </c>
      <c r="B24" s="28" t="s">
        <v>28</v>
      </c>
      <c r="C24" s="33">
        <v>532</v>
      </c>
      <c r="D24" s="1"/>
      <c r="E24" s="1"/>
      <c r="F24" s="1">
        <v>1909679</v>
      </c>
      <c r="G24" s="100"/>
      <c r="H24" s="104"/>
      <c r="I24" s="105">
        <v>1909679</v>
      </c>
      <c r="J24" s="109"/>
    </row>
    <row r="25" spans="1:10" x14ac:dyDescent="0.25">
      <c r="A25" s="7"/>
      <c r="B25" s="34"/>
      <c r="C25" s="25"/>
      <c r="D25" s="5"/>
      <c r="E25" s="5"/>
      <c r="F25" s="5"/>
      <c r="G25" s="65"/>
      <c r="H25" s="104"/>
      <c r="I25" s="105"/>
      <c r="J25" s="109"/>
    </row>
    <row r="26" spans="1:10" x14ac:dyDescent="0.25">
      <c r="A26" s="11">
        <v>404</v>
      </c>
      <c r="B26" s="32" t="s">
        <v>29</v>
      </c>
      <c r="C26" s="27">
        <v>532</v>
      </c>
      <c r="D26" s="8">
        <v>2937734</v>
      </c>
      <c r="E26" s="8">
        <v>2122711</v>
      </c>
      <c r="F26" s="8">
        <f>D26-E26</f>
        <v>815023</v>
      </c>
      <c r="G26" s="99" t="s">
        <v>30</v>
      </c>
      <c r="H26" s="104"/>
      <c r="I26" s="105"/>
      <c r="J26" s="109"/>
    </row>
    <row r="27" spans="1:10" ht="27" customHeight="1" x14ac:dyDescent="0.25">
      <c r="A27" s="7">
        <v>404</v>
      </c>
      <c r="B27" s="34" t="s">
        <v>31</v>
      </c>
      <c r="C27" s="25"/>
      <c r="D27" s="5"/>
      <c r="E27" s="5"/>
      <c r="F27" s="5">
        <v>85422</v>
      </c>
      <c r="G27" s="65"/>
      <c r="H27" s="104"/>
      <c r="I27" s="105">
        <v>85422</v>
      </c>
      <c r="J27" s="109"/>
    </row>
    <row r="28" spans="1:10" ht="33" customHeight="1" x14ac:dyDescent="0.25">
      <c r="A28" s="4">
        <v>404</v>
      </c>
      <c r="B28" s="28" t="s">
        <v>32</v>
      </c>
      <c r="C28" s="33">
        <v>532</v>
      </c>
      <c r="D28" s="1">
        <v>0</v>
      </c>
      <c r="E28" s="1">
        <v>0</v>
      </c>
      <c r="F28" s="1">
        <v>99555</v>
      </c>
      <c r="G28" s="100"/>
      <c r="H28" s="104"/>
      <c r="I28" s="106">
        <v>99555</v>
      </c>
      <c r="J28" s="109"/>
    </row>
    <row r="29" spans="1:10" x14ac:dyDescent="0.25">
      <c r="A29" s="7"/>
      <c r="B29" s="35"/>
      <c r="C29" s="25"/>
      <c r="D29" s="5"/>
      <c r="E29" s="5"/>
      <c r="F29" s="5"/>
      <c r="G29" s="65"/>
      <c r="H29" s="104"/>
      <c r="I29" s="105"/>
      <c r="J29" s="109"/>
    </row>
    <row r="30" spans="1:10" x14ac:dyDescent="0.25">
      <c r="A30" s="11">
        <v>406</v>
      </c>
      <c r="B30" s="32" t="s">
        <v>33</v>
      </c>
      <c r="C30" s="36">
        <v>532029</v>
      </c>
      <c r="D30" s="8">
        <v>16524924</v>
      </c>
      <c r="E30" s="8">
        <v>18348418</v>
      </c>
      <c r="F30" s="8">
        <f>D30-E30</f>
        <v>-1823494</v>
      </c>
      <c r="G30" s="101" t="s">
        <v>34</v>
      </c>
      <c r="H30" s="104"/>
      <c r="I30" s="105"/>
      <c r="J30" s="109"/>
    </row>
    <row r="31" spans="1:10" x14ac:dyDescent="0.25">
      <c r="A31" s="37"/>
      <c r="B31" s="28"/>
      <c r="C31" s="38"/>
      <c r="D31" s="39"/>
      <c r="E31" s="39"/>
      <c r="F31" s="1"/>
      <c r="G31" s="102"/>
      <c r="H31" s="104"/>
      <c r="I31" s="105"/>
      <c r="J31" s="109"/>
    </row>
    <row r="32" spans="1:10" ht="28.5" customHeight="1" x14ac:dyDescent="0.25">
      <c r="A32" s="11">
        <v>407</v>
      </c>
      <c r="B32" s="32" t="s">
        <v>35</v>
      </c>
      <c r="C32" s="36">
        <v>532039</v>
      </c>
      <c r="D32" s="8">
        <v>15036066</v>
      </c>
      <c r="E32" s="8">
        <v>14602589</v>
      </c>
      <c r="F32" s="8">
        <f>D32-E32</f>
        <v>433477</v>
      </c>
      <c r="G32" s="101" t="s">
        <v>36</v>
      </c>
      <c r="H32" s="104"/>
      <c r="I32" s="105"/>
      <c r="J32" s="109"/>
    </row>
    <row r="33" spans="1:10" x14ac:dyDescent="0.25">
      <c r="A33" s="7"/>
      <c r="B33" s="34"/>
      <c r="C33" s="40"/>
      <c r="D33" s="5"/>
      <c r="E33" s="5"/>
      <c r="F33" s="5"/>
      <c r="G33" s="52"/>
      <c r="H33" s="104"/>
      <c r="I33" s="105"/>
      <c r="J33" s="109"/>
    </row>
    <row r="34" spans="1:10" ht="33" customHeight="1" x14ac:dyDescent="0.25">
      <c r="A34" s="11">
        <v>409</v>
      </c>
      <c r="B34" s="32" t="s">
        <v>37</v>
      </c>
      <c r="C34" s="36">
        <v>532059</v>
      </c>
      <c r="D34" s="8">
        <v>22186562</v>
      </c>
      <c r="E34" s="8">
        <v>20933444</v>
      </c>
      <c r="F34" s="8">
        <f>D34-E34</f>
        <v>1253118</v>
      </c>
      <c r="G34" s="101" t="s">
        <v>38</v>
      </c>
      <c r="H34" s="104"/>
      <c r="I34" s="105"/>
      <c r="J34" s="109"/>
    </row>
    <row r="35" spans="1:10" x14ac:dyDescent="0.25">
      <c r="A35" s="4"/>
      <c r="B35" s="28"/>
      <c r="C35" s="33"/>
      <c r="D35" s="1"/>
      <c r="E35" s="1"/>
      <c r="F35" s="1"/>
      <c r="G35" s="100"/>
      <c r="H35" s="104"/>
      <c r="I35" s="105"/>
      <c r="J35" s="109"/>
    </row>
    <row r="36" spans="1:10" x14ac:dyDescent="0.25">
      <c r="A36" s="15">
        <v>411</v>
      </c>
      <c r="B36" s="41" t="s">
        <v>39</v>
      </c>
      <c r="C36" s="13">
        <v>523</v>
      </c>
      <c r="D36" s="12">
        <v>30009635</v>
      </c>
      <c r="E36" s="12">
        <v>29416553</v>
      </c>
      <c r="F36" s="12">
        <f>D36-E36</f>
        <v>593082</v>
      </c>
      <c r="G36" s="103" t="s">
        <v>40</v>
      </c>
      <c r="H36" s="104"/>
      <c r="I36" s="105"/>
      <c r="J36" s="109"/>
    </row>
    <row r="37" spans="1:10" x14ac:dyDescent="0.25">
      <c r="A37" s="15">
        <v>412</v>
      </c>
      <c r="B37" s="42" t="s">
        <v>41</v>
      </c>
      <c r="C37" s="13">
        <v>550</v>
      </c>
      <c r="D37" s="12">
        <v>36568062</v>
      </c>
      <c r="E37" s="12">
        <v>35172913</v>
      </c>
      <c r="F37" s="12">
        <f>D37-E37</f>
        <v>1395149</v>
      </c>
      <c r="G37" s="103" t="s">
        <v>42</v>
      </c>
      <c r="H37" s="104"/>
      <c r="I37" s="105"/>
      <c r="J37" s="109"/>
    </row>
    <row r="38" spans="1:10" ht="36.75" customHeight="1" x14ac:dyDescent="0.25">
      <c r="A38" s="11">
        <v>413</v>
      </c>
      <c r="B38" s="31" t="s">
        <v>43</v>
      </c>
      <c r="C38" s="27">
        <v>552</v>
      </c>
      <c r="D38" s="8">
        <v>30116133</v>
      </c>
      <c r="E38" s="8">
        <v>29212519</v>
      </c>
      <c r="F38" s="8">
        <f>D38-E38</f>
        <v>903614</v>
      </c>
      <c r="G38" s="101" t="s">
        <v>44</v>
      </c>
      <c r="H38" s="104"/>
      <c r="I38" s="105"/>
      <c r="J38" s="109"/>
    </row>
    <row r="39" spans="1:10" x14ac:dyDescent="0.25">
      <c r="A39" s="4"/>
      <c r="B39" s="43"/>
      <c r="C39" s="33"/>
      <c r="D39" s="1"/>
      <c r="E39" s="1"/>
      <c r="F39" s="1"/>
      <c r="G39" s="100"/>
      <c r="H39" s="104"/>
      <c r="I39" s="105"/>
      <c r="J39" s="109"/>
    </row>
    <row r="40" spans="1:10" ht="39.75" customHeight="1" x14ac:dyDescent="0.25">
      <c r="A40" s="15">
        <v>414</v>
      </c>
      <c r="B40" s="41" t="s">
        <v>45</v>
      </c>
      <c r="C40" s="13">
        <v>559</v>
      </c>
      <c r="D40" s="12">
        <v>9897067</v>
      </c>
      <c r="E40" s="12">
        <v>9891507</v>
      </c>
      <c r="F40" s="12">
        <f>D40-E40</f>
        <v>5560</v>
      </c>
      <c r="G40" s="98" t="s">
        <v>46</v>
      </c>
      <c r="H40" s="104"/>
      <c r="I40" s="105"/>
      <c r="J40" s="109"/>
    </row>
    <row r="41" spans="1:10" x14ac:dyDescent="0.25">
      <c r="A41" s="11">
        <v>415</v>
      </c>
      <c r="B41" s="10" t="s">
        <v>47</v>
      </c>
      <c r="C41" s="27" t="s">
        <v>48</v>
      </c>
      <c r="D41" s="8">
        <v>15077936</v>
      </c>
      <c r="E41" s="8">
        <v>14071780</v>
      </c>
      <c r="F41" s="8">
        <f>D41-E41</f>
        <v>1006156</v>
      </c>
      <c r="G41" s="99" t="s">
        <v>49</v>
      </c>
      <c r="H41" s="104"/>
      <c r="I41" s="105"/>
      <c r="J41" s="109"/>
    </row>
    <row r="42" spans="1:10" ht="33" customHeight="1" x14ac:dyDescent="0.25">
      <c r="A42" s="44">
        <v>415</v>
      </c>
      <c r="B42" s="45" t="s">
        <v>50</v>
      </c>
      <c r="C42" s="25">
        <v>553</v>
      </c>
      <c r="D42" s="5">
        <v>0</v>
      </c>
      <c r="E42" s="5">
        <v>0</v>
      </c>
      <c r="F42" s="5">
        <v>-293720</v>
      </c>
      <c r="G42" s="65"/>
      <c r="H42" s="104"/>
      <c r="I42" s="105"/>
      <c r="J42" s="109">
        <v>166477</v>
      </c>
    </row>
    <row r="43" spans="1:10" ht="30.75" customHeight="1" x14ac:dyDescent="0.25">
      <c r="A43" s="46"/>
      <c r="B43" s="29" t="s">
        <v>51</v>
      </c>
      <c r="C43" s="25">
        <v>552</v>
      </c>
      <c r="D43" s="5"/>
      <c r="E43" s="5"/>
      <c r="F43" s="5">
        <v>127243</v>
      </c>
      <c r="G43" s="65"/>
      <c r="H43" s="104"/>
      <c r="I43" s="105"/>
      <c r="J43" s="109"/>
    </row>
    <row r="44" spans="1:10" x14ac:dyDescent="0.25">
      <c r="A44" s="15">
        <v>417</v>
      </c>
      <c r="B44" s="47" t="s">
        <v>52</v>
      </c>
      <c r="C44" s="13" t="s">
        <v>53</v>
      </c>
      <c r="D44" s="12">
        <v>34345859</v>
      </c>
      <c r="E44" s="12">
        <v>34988155</v>
      </c>
      <c r="F44" s="12">
        <f>D44-E44</f>
        <v>-642296</v>
      </c>
      <c r="G44" s="98" t="s">
        <v>54</v>
      </c>
      <c r="H44" s="104"/>
      <c r="I44" s="105"/>
      <c r="J44" s="109"/>
    </row>
    <row r="45" spans="1:10" ht="36.75" customHeight="1" x14ac:dyDescent="0.25">
      <c r="A45" s="11">
        <v>417</v>
      </c>
      <c r="B45" s="32" t="s">
        <v>55</v>
      </c>
      <c r="C45" s="27"/>
      <c r="D45" s="8"/>
      <c r="E45" s="8"/>
      <c r="F45" s="8">
        <v>265888</v>
      </c>
      <c r="G45" s="99"/>
      <c r="H45" s="104"/>
      <c r="I45" s="105">
        <v>265888</v>
      </c>
      <c r="J45" s="109"/>
    </row>
    <row r="46" spans="1:10" ht="33.75" customHeight="1" x14ac:dyDescent="0.25">
      <c r="A46" s="11">
        <v>417</v>
      </c>
      <c r="B46" s="32" t="s">
        <v>56</v>
      </c>
      <c r="C46" s="27"/>
      <c r="D46" s="8"/>
      <c r="E46" s="8"/>
      <c r="F46" s="8">
        <v>376408</v>
      </c>
      <c r="G46" s="99"/>
      <c r="H46" s="104"/>
      <c r="I46" s="105">
        <v>376408</v>
      </c>
      <c r="J46" s="109"/>
    </row>
    <row r="47" spans="1:10" x14ac:dyDescent="0.25">
      <c r="A47" s="11"/>
      <c r="B47" s="32"/>
      <c r="C47" s="27"/>
      <c r="D47" s="8"/>
      <c r="E47" s="8"/>
      <c r="F47" s="8"/>
      <c r="G47" s="99"/>
      <c r="H47" s="104"/>
      <c r="I47" s="105"/>
      <c r="J47" s="109"/>
    </row>
    <row r="48" spans="1:10" x14ac:dyDescent="0.25">
      <c r="A48" s="11">
        <v>418</v>
      </c>
      <c r="B48" s="32" t="s">
        <v>57</v>
      </c>
      <c r="C48" s="27">
        <v>540</v>
      </c>
      <c r="D48" s="8">
        <v>6599079</v>
      </c>
      <c r="E48" s="8">
        <v>6366796</v>
      </c>
      <c r="F48" s="8">
        <f>D48-E48</f>
        <v>232283</v>
      </c>
      <c r="G48" s="99" t="s">
        <v>58</v>
      </c>
      <c r="H48" s="104"/>
      <c r="I48" s="105"/>
      <c r="J48" s="109"/>
    </row>
    <row r="49" spans="1:11" ht="52.5" customHeight="1" x14ac:dyDescent="0.25">
      <c r="A49" s="11">
        <v>418</v>
      </c>
      <c r="B49" s="32" t="s">
        <v>59</v>
      </c>
      <c r="C49" s="27">
        <v>540</v>
      </c>
      <c r="D49" s="8"/>
      <c r="E49" s="8"/>
      <c r="F49" s="8">
        <v>-1150</v>
      </c>
      <c r="G49" s="99"/>
      <c r="H49" s="104"/>
      <c r="I49" s="105">
        <v>-1150</v>
      </c>
      <c r="J49" s="109"/>
    </row>
    <row r="50" spans="1:11" x14ac:dyDescent="0.25">
      <c r="A50" s="11"/>
      <c r="B50" s="32"/>
      <c r="C50" s="27"/>
      <c r="D50" s="8"/>
      <c r="E50" s="8"/>
      <c r="F50" s="8"/>
      <c r="G50" s="99"/>
      <c r="H50" s="104"/>
      <c r="I50" s="105"/>
      <c r="J50" s="109"/>
    </row>
    <row r="51" spans="1:11" ht="27.75" customHeight="1" x14ac:dyDescent="0.25">
      <c r="A51" s="11">
        <v>482</v>
      </c>
      <c r="B51" s="32" t="s">
        <v>60</v>
      </c>
      <c r="C51" s="27">
        <v>482</v>
      </c>
      <c r="D51" s="8">
        <v>11108397</v>
      </c>
      <c r="E51" s="8">
        <v>10552156</v>
      </c>
      <c r="F51" s="8">
        <f>D51-E51</f>
        <v>556241</v>
      </c>
      <c r="G51" s="99" t="s">
        <v>61</v>
      </c>
      <c r="H51" s="104"/>
      <c r="I51" s="105"/>
      <c r="J51" s="109"/>
    </row>
    <row r="52" spans="1:11" x14ac:dyDescent="0.25">
      <c r="A52" s="11"/>
      <c r="B52" s="32"/>
      <c r="C52" s="27"/>
      <c r="D52" s="8"/>
      <c r="E52" s="8"/>
      <c r="F52" s="8"/>
      <c r="G52" s="99"/>
      <c r="H52" s="104"/>
      <c r="I52" s="105"/>
      <c r="J52" s="109"/>
    </row>
    <row r="53" spans="1:11" x14ac:dyDescent="0.25">
      <c r="A53" s="11">
        <v>504</v>
      </c>
      <c r="B53" s="32" t="s">
        <v>62</v>
      </c>
      <c r="C53" s="27">
        <v>552</v>
      </c>
      <c r="D53" s="8">
        <v>1222152</v>
      </c>
      <c r="E53" s="8">
        <v>1280460</v>
      </c>
      <c r="F53" s="8">
        <f>D53-E53</f>
        <v>-58308</v>
      </c>
      <c r="G53" s="99" t="s">
        <v>63</v>
      </c>
      <c r="H53" s="104"/>
      <c r="I53" s="105"/>
      <c r="J53" s="109">
        <v>58308</v>
      </c>
    </row>
    <row r="54" spans="1:11" x14ac:dyDescent="0.25">
      <c r="A54" s="11"/>
      <c r="B54" s="32"/>
      <c r="C54" s="27"/>
      <c r="D54" s="8"/>
      <c r="E54" s="8"/>
      <c r="F54" s="8"/>
      <c r="G54" s="99"/>
      <c r="H54" s="104"/>
      <c r="I54" s="105"/>
      <c r="J54" s="109"/>
    </row>
    <row r="55" spans="1:11" x14ac:dyDescent="0.25">
      <c r="A55" s="11">
        <v>601</v>
      </c>
      <c r="B55" s="32" t="s">
        <v>64</v>
      </c>
      <c r="C55" s="27">
        <v>490</v>
      </c>
      <c r="D55" s="8">
        <v>5330620</v>
      </c>
      <c r="E55" s="8">
        <v>4581107</v>
      </c>
      <c r="F55" s="8">
        <f>D55-E55</f>
        <v>749513</v>
      </c>
      <c r="G55" s="99" t="s">
        <v>65</v>
      </c>
      <c r="H55" s="104"/>
      <c r="I55" s="105"/>
      <c r="J55" s="109"/>
    </row>
    <row r="56" spans="1:11" ht="27.75" customHeight="1" x14ac:dyDescent="0.25">
      <c r="A56" s="11"/>
      <c r="B56" s="48" t="s">
        <v>66</v>
      </c>
      <c r="C56" s="27"/>
      <c r="D56" s="8"/>
      <c r="E56" s="8"/>
      <c r="F56" s="8">
        <v>-482982</v>
      </c>
      <c r="G56" s="99" t="s">
        <v>65</v>
      </c>
      <c r="H56" s="104"/>
      <c r="I56" s="105"/>
      <c r="J56" s="109">
        <v>482985</v>
      </c>
    </row>
    <row r="57" spans="1:11" x14ac:dyDescent="0.25">
      <c r="A57" s="11"/>
      <c r="B57" s="32"/>
      <c r="C57" s="27"/>
      <c r="D57" s="8"/>
      <c r="E57" s="8"/>
      <c r="F57" s="8"/>
      <c r="G57" s="99"/>
      <c r="H57" s="104"/>
      <c r="I57" s="105"/>
      <c r="J57" s="109"/>
    </row>
    <row r="58" spans="1:11" ht="26.25" x14ac:dyDescent="0.25">
      <c r="A58" s="15">
        <v>608</v>
      </c>
      <c r="B58" s="47" t="s">
        <v>67</v>
      </c>
      <c r="C58" s="13" t="s">
        <v>68</v>
      </c>
      <c r="D58" s="12">
        <v>61998</v>
      </c>
      <c r="E58" s="12">
        <v>54400</v>
      </c>
      <c r="F58" s="12">
        <f>D58-E58</f>
        <v>7598</v>
      </c>
      <c r="G58" s="98" t="s">
        <v>69</v>
      </c>
      <c r="H58" s="104"/>
      <c r="I58" s="105"/>
      <c r="J58" s="109"/>
    </row>
    <row r="59" spans="1:11" x14ac:dyDescent="0.25">
      <c r="A59" s="15"/>
      <c r="B59" s="49" t="s">
        <v>70</v>
      </c>
      <c r="C59" s="13"/>
      <c r="D59" s="12"/>
      <c r="E59" s="12"/>
      <c r="F59" s="12">
        <v>-4498</v>
      </c>
      <c r="G59" s="98"/>
      <c r="H59" s="104"/>
      <c r="I59" s="105"/>
      <c r="J59" s="109">
        <v>4498</v>
      </c>
    </row>
    <row r="60" spans="1:11" x14ac:dyDescent="0.25">
      <c r="A60" s="15"/>
      <c r="B60" s="47"/>
      <c r="C60" s="13"/>
      <c r="D60" s="12"/>
      <c r="E60" s="12"/>
      <c r="F60" s="12"/>
      <c r="G60" s="98"/>
      <c r="H60" s="107"/>
      <c r="I60" s="108"/>
      <c r="J60" s="110"/>
    </row>
    <row r="61" spans="1:11" x14ac:dyDescent="0.25">
      <c r="A61" s="50">
        <v>610</v>
      </c>
      <c r="B61" s="41" t="s">
        <v>71</v>
      </c>
      <c r="C61" s="13">
        <v>542</v>
      </c>
      <c r="D61" s="12">
        <v>5313998</v>
      </c>
      <c r="E61" s="12">
        <v>5246468</v>
      </c>
      <c r="F61" s="12">
        <f>D61-E61</f>
        <v>67530</v>
      </c>
      <c r="G61" s="98" t="s">
        <v>72</v>
      </c>
      <c r="H61" s="111"/>
      <c r="I61" s="112">
        <f>SUM(I10:I49)</f>
        <v>2735802</v>
      </c>
      <c r="J61" s="113">
        <f>SUM(J10:J59)*-1</f>
        <v>-782681</v>
      </c>
    </row>
    <row r="62" spans="1:11" ht="30" customHeight="1" x14ac:dyDescent="0.25">
      <c r="A62" s="26"/>
      <c r="B62" s="51"/>
      <c r="C62" s="25"/>
      <c r="D62" s="5">
        <f>SUM(D10:D61)</f>
        <v>267689895</v>
      </c>
      <c r="E62" s="5">
        <f>SUM(E10:E61)</f>
        <v>262819074</v>
      </c>
      <c r="F62" s="96">
        <f>SUM(F10:F61)</f>
        <v>6811365</v>
      </c>
      <c r="G62" s="52"/>
      <c r="H62" s="5">
        <f>D62-E62</f>
        <v>4870821</v>
      </c>
      <c r="K62" s="96">
        <f>SUM(H61:J62)</f>
        <v>6823942</v>
      </c>
    </row>
    <row r="63" spans="1:11" x14ac:dyDescent="0.25">
      <c r="A63" s="21">
        <v>2</v>
      </c>
      <c r="B63" s="34" t="s">
        <v>73</v>
      </c>
      <c r="C63" s="25"/>
      <c r="D63" s="5"/>
      <c r="E63" s="5"/>
      <c r="F63" s="5"/>
      <c r="G63" s="52"/>
    </row>
    <row r="64" spans="1:11" ht="26.25" customHeight="1" x14ac:dyDescent="0.25">
      <c r="A64" s="53">
        <v>105</v>
      </c>
      <c r="B64" s="54" t="s">
        <v>74</v>
      </c>
      <c r="C64" s="55"/>
      <c r="D64" s="56"/>
      <c r="E64" s="56"/>
      <c r="F64" s="56"/>
      <c r="G64" s="57"/>
    </row>
    <row r="65" spans="1:9" ht="26.25" customHeight="1" x14ac:dyDescent="0.25">
      <c r="A65" s="58"/>
      <c r="B65" s="29" t="s">
        <v>75</v>
      </c>
      <c r="C65" s="25">
        <v>532</v>
      </c>
      <c r="D65" s="5">
        <v>0</v>
      </c>
      <c r="E65" s="5">
        <v>-1459695</v>
      </c>
      <c r="F65" s="5">
        <v>1459695</v>
      </c>
      <c r="G65" s="59" t="s">
        <v>15</v>
      </c>
    </row>
    <row r="66" spans="1:9" ht="28.5" customHeight="1" x14ac:dyDescent="0.25">
      <c r="A66" s="60"/>
      <c r="B66" s="61" t="s">
        <v>76</v>
      </c>
      <c r="C66" s="62">
        <v>532</v>
      </c>
      <c r="D66" s="63">
        <v>14628993</v>
      </c>
      <c r="E66" s="63">
        <v>-15414512</v>
      </c>
      <c r="F66" s="63">
        <v>-785519</v>
      </c>
      <c r="G66" s="64" t="s">
        <v>15</v>
      </c>
    </row>
    <row r="67" spans="1:9" x14ac:dyDescent="0.25">
      <c r="A67" s="26"/>
      <c r="B67" s="29"/>
      <c r="C67" s="25"/>
      <c r="D67" s="5"/>
      <c r="E67" s="5"/>
      <c r="F67" s="5">
        <f>SUM(F65:F66)</f>
        <v>674176</v>
      </c>
      <c r="G67" s="65"/>
    </row>
    <row r="68" spans="1:9" x14ac:dyDescent="0.25">
      <c r="A68" s="26"/>
      <c r="B68" s="29"/>
      <c r="C68" s="25"/>
      <c r="D68" s="5"/>
      <c r="E68" s="5"/>
      <c r="F68" s="5"/>
      <c r="G68" s="52"/>
    </row>
    <row r="69" spans="1:9" x14ac:dyDescent="0.25">
      <c r="A69" s="21" t="s">
        <v>77</v>
      </c>
      <c r="B69" s="26"/>
      <c r="C69" s="25"/>
      <c r="D69" s="5"/>
      <c r="E69" s="5"/>
      <c r="F69" s="5"/>
      <c r="G69" s="52"/>
    </row>
    <row r="70" spans="1:9" ht="36.75" customHeight="1" x14ac:dyDescent="0.25">
      <c r="A70" s="86">
        <v>103</v>
      </c>
      <c r="B70" s="87" t="s">
        <v>78</v>
      </c>
      <c r="C70" s="66" t="s">
        <v>79</v>
      </c>
      <c r="D70" s="67">
        <v>669468</v>
      </c>
      <c r="E70" s="67">
        <v>236338</v>
      </c>
      <c r="F70" s="67">
        <f>D70-E70</f>
        <v>433130</v>
      </c>
      <c r="G70" s="68" t="s">
        <v>12</v>
      </c>
    </row>
    <row r="71" spans="1:9" x14ac:dyDescent="0.25">
      <c r="A71" s="26"/>
      <c r="B71" s="51"/>
      <c r="C71" s="25"/>
      <c r="D71" s="5"/>
      <c r="E71" s="5"/>
      <c r="F71" s="5"/>
      <c r="G71" s="65"/>
    </row>
    <row r="72" spans="1:9" x14ac:dyDescent="0.25">
      <c r="A72" s="53">
        <v>105</v>
      </c>
      <c r="B72" s="54" t="s">
        <v>13</v>
      </c>
      <c r="C72" s="55"/>
      <c r="D72" s="56"/>
      <c r="E72" s="56"/>
      <c r="F72" s="56"/>
      <c r="G72" s="57"/>
    </row>
    <row r="73" spans="1:9" ht="21" customHeight="1" x14ac:dyDescent="0.25">
      <c r="A73" s="69"/>
      <c r="B73" s="51" t="s">
        <v>80</v>
      </c>
      <c r="C73" s="25" t="s">
        <v>81</v>
      </c>
      <c r="D73" s="5">
        <v>5441530</v>
      </c>
      <c r="E73" s="5">
        <v>2872182</v>
      </c>
      <c r="F73" s="5">
        <v>2262966</v>
      </c>
      <c r="G73" s="59" t="s">
        <v>15</v>
      </c>
    </row>
    <row r="74" spans="1:9" ht="27.75" customHeight="1" x14ac:dyDescent="0.25">
      <c r="A74" s="69"/>
      <c r="B74" s="51" t="s">
        <v>82</v>
      </c>
      <c r="C74" s="25"/>
      <c r="D74" s="5"/>
      <c r="E74" s="5"/>
      <c r="F74" s="5">
        <v>-161572</v>
      </c>
      <c r="G74" s="70"/>
    </row>
    <row r="75" spans="1:9" ht="19.5" customHeight="1" x14ac:dyDescent="0.25">
      <c r="A75" s="71"/>
      <c r="B75" s="72" t="s">
        <v>83</v>
      </c>
      <c r="C75" s="62"/>
      <c r="D75" s="72"/>
      <c r="E75" s="72"/>
      <c r="F75" s="72">
        <v>-85422</v>
      </c>
      <c r="G75" s="73"/>
      <c r="I75" s="96"/>
    </row>
    <row r="76" spans="1:9" x14ac:dyDescent="0.25">
      <c r="A76" s="26"/>
      <c r="B76" s="51"/>
      <c r="C76" s="25"/>
      <c r="D76" s="5"/>
      <c r="E76" s="5"/>
      <c r="F76" s="5"/>
      <c r="G76" s="52"/>
    </row>
    <row r="77" spans="1:9" x14ac:dyDescent="0.25">
      <c r="A77" s="53">
        <v>115</v>
      </c>
      <c r="B77" s="54" t="s">
        <v>84</v>
      </c>
      <c r="C77" s="55">
        <v>488</v>
      </c>
      <c r="D77" s="56">
        <v>2066295</v>
      </c>
      <c r="E77" s="56">
        <v>434299</v>
      </c>
      <c r="F77" s="56">
        <f>D77-E77</f>
        <v>1631996</v>
      </c>
      <c r="G77" s="57"/>
    </row>
    <row r="78" spans="1:9" x14ac:dyDescent="0.25">
      <c r="A78" s="71"/>
      <c r="B78" s="74" t="s">
        <v>85</v>
      </c>
      <c r="C78" s="62"/>
      <c r="D78" s="63"/>
      <c r="E78" s="63"/>
      <c r="F78" s="63">
        <v>-376408</v>
      </c>
      <c r="G78" s="75"/>
    </row>
    <row r="79" spans="1:9" x14ac:dyDescent="0.25">
      <c r="A79" s="26">
        <v>401</v>
      </c>
      <c r="B79" s="51" t="s">
        <v>134</v>
      </c>
      <c r="C79" s="25">
        <v>532</v>
      </c>
      <c r="D79" s="5">
        <v>205056</v>
      </c>
      <c r="E79" s="5">
        <v>275944</v>
      </c>
      <c r="F79" s="5">
        <f>D79-E79</f>
        <v>-70888</v>
      </c>
      <c r="G79" s="52"/>
    </row>
    <row r="80" spans="1:9" ht="26.25" x14ac:dyDescent="0.25">
      <c r="A80" s="26"/>
      <c r="B80" s="51" t="s">
        <v>135</v>
      </c>
      <c r="C80" s="25"/>
      <c r="D80" s="5"/>
      <c r="E80" s="5"/>
      <c r="F80" s="5">
        <v>70888</v>
      </c>
      <c r="G80" s="52"/>
    </row>
    <row r="81" spans="1:7" x14ac:dyDescent="0.25">
      <c r="A81" s="88">
        <v>402</v>
      </c>
      <c r="B81" s="87" t="s">
        <v>86</v>
      </c>
      <c r="C81" s="66">
        <v>488</v>
      </c>
      <c r="D81" s="67">
        <v>355491</v>
      </c>
      <c r="E81" s="67">
        <v>301526</v>
      </c>
      <c r="F81" s="67">
        <f>D81-E81</f>
        <v>53965</v>
      </c>
      <c r="G81" s="76" t="s">
        <v>25</v>
      </c>
    </row>
    <row r="82" spans="1:7" ht="26.25" x14ac:dyDescent="0.25">
      <c r="A82" s="88">
        <v>403</v>
      </c>
      <c r="B82" s="87" t="s">
        <v>87</v>
      </c>
      <c r="C82" s="66">
        <v>532</v>
      </c>
      <c r="D82" s="67">
        <v>2371809</v>
      </c>
      <c r="E82" s="67">
        <v>355217</v>
      </c>
      <c r="F82" s="67">
        <f>D82-E82</f>
        <v>2016592</v>
      </c>
      <c r="G82" s="68" t="s">
        <v>27</v>
      </c>
    </row>
    <row r="83" spans="1:7" ht="26.25" x14ac:dyDescent="0.25">
      <c r="A83" s="88"/>
      <c r="B83" s="97" t="s">
        <v>137</v>
      </c>
      <c r="C83" s="66"/>
      <c r="D83" s="67"/>
      <c r="E83" s="67"/>
      <c r="F83" s="67">
        <v>-1486980</v>
      </c>
      <c r="G83" s="68"/>
    </row>
    <row r="84" spans="1:7" ht="39" x14ac:dyDescent="0.25">
      <c r="A84" s="88"/>
      <c r="B84" s="97" t="s">
        <v>138</v>
      </c>
      <c r="C84" s="66"/>
      <c r="D84" s="67"/>
      <c r="E84" s="67"/>
      <c r="F84" s="67">
        <v>-522254</v>
      </c>
      <c r="G84" s="68"/>
    </row>
    <row r="85" spans="1:7" x14ac:dyDescent="0.25">
      <c r="A85" s="88"/>
      <c r="B85" s="87"/>
      <c r="C85" s="66"/>
      <c r="D85" s="67"/>
      <c r="E85" s="67"/>
      <c r="F85" s="67"/>
      <c r="G85" s="68"/>
    </row>
    <row r="86" spans="1:7" x14ac:dyDescent="0.25">
      <c r="A86" s="88"/>
      <c r="B86" s="87"/>
      <c r="C86" s="66"/>
      <c r="D86" s="67"/>
      <c r="E86" s="67"/>
      <c r="F86" s="67"/>
      <c r="G86" s="68"/>
    </row>
    <row r="87" spans="1:7" ht="26.25" x14ac:dyDescent="0.25">
      <c r="A87" s="88">
        <v>404</v>
      </c>
      <c r="B87" s="87" t="s">
        <v>136</v>
      </c>
      <c r="C87" s="66">
        <v>532</v>
      </c>
      <c r="D87" s="67">
        <v>6281</v>
      </c>
      <c r="E87" s="67">
        <v>-7836</v>
      </c>
      <c r="F87" s="67">
        <f>D87-E87</f>
        <v>14117</v>
      </c>
      <c r="G87" s="68" t="s">
        <v>30</v>
      </c>
    </row>
    <row r="88" spans="1:7" x14ac:dyDescent="0.25">
      <c r="A88" s="88">
        <v>406</v>
      </c>
      <c r="B88" s="87" t="s">
        <v>33</v>
      </c>
      <c r="C88" s="66">
        <v>532</v>
      </c>
      <c r="D88" s="67">
        <v>442258</v>
      </c>
      <c r="E88" s="67">
        <v>436942</v>
      </c>
      <c r="F88" s="67">
        <f>D88-E88</f>
        <v>5316</v>
      </c>
      <c r="G88" s="77" t="s">
        <v>34</v>
      </c>
    </row>
    <row r="89" spans="1:7" x14ac:dyDescent="0.25">
      <c r="A89" s="88">
        <v>407</v>
      </c>
      <c r="B89" s="87" t="s">
        <v>88</v>
      </c>
      <c r="C89" s="66">
        <v>532</v>
      </c>
      <c r="D89" s="67">
        <v>681747</v>
      </c>
      <c r="E89" s="67">
        <v>291639</v>
      </c>
      <c r="F89" s="67">
        <f>D89-E89</f>
        <v>390108</v>
      </c>
      <c r="G89" s="77" t="s">
        <v>36</v>
      </c>
    </row>
    <row r="90" spans="1:7" x14ac:dyDescent="0.25">
      <c r="A90" s="88">
        <v>409</v>
      </c>
      <c r="B90" s="87" t="s">
        <v>37</v>
      </c>
      <c r="C90" s="66">
        <v>532</v>
      </c>
      <c r="D90" s="67">
        <v>503240</v>
      </c>
      <c r="E90" s="67">
        <v>-126394</v>
      </c>
      <c r="F90" s="67">
        <f>SUM(D90-E90)</f>
        <v>629634</v>
      </c>
      <c r="G90" s="76" t="s">
        <v>89</v>
      </c>
    </row>
    <row r="91" spans="1:7" ht="26.25" x14ac:dyDescent="0.25">
      <c r="A91" s="88">
        <v>412</v>
      </c>
      <c r="B91" s="87" t="s">
        <v>90</v>
      </c>
      <c r="C91" s="66">
        <v>550</v>
      </c>
      <c r="D91" s="67">
        <v>89154</v>
      </c>
      <c r="E91" s="67">
        <v>82399</v>
      </c>
      <c r="F91" s="67">
        <f>SUM(D91-E91)</f>
        <v>6755</v>
      </c>
      <c r="G91" s="76" t="s">
        <v>91</v>
      </c>
    </row>
    <row r="92" spans="1:7" ht="26.25" x14ac:dyDescent="0.25">
      <c r="A92" s="88">
        <v>413</v>
      </c>
      <c r="B92" s="87" t="s">
        <v>92</v>
      </c>
      <c r="C92" s="66">
        <v>553</v>
      </c>
      <c r="D92" s="67">
        <v>372665</v>
      </c>
      <c r="E92" s="67">
        <v>193108</v>
      </c>
      <c r="F92" s="67">
        <f>SUM(D92-E92)</f>
        <v>179557</v>
      </c>
      <c r="G92" s="76">
        <v>0</v>
      </c>
    </row>
    <row r="93" spans="1:7" ht="26.25" x14ac:dyDescent="0.25">
      <c r="A93" s="88">
        <v>415</v>
      </c>
      <c r="B93" s="87" t="s">
        <v>93</v>
      </c>
      <c r="C93" s="66">
        <v>552</v>
      </c>
      <c r="D93" s="67">
        <v>19259</v>
      </c>
      <c r="E93" s="67">
        <v>-1636</v>
      </c>
      <c r="F93" s="67">
        <f>D93-E93</f>
        <v>20895</v>
      </c>
      <c r="G93" s="68" t="s">
        <v>49</v>
      </c>
    </row>
    <row r="94" spans="1:7" ht="26.25" x14ac:dyDescent="0.25">
      <c r="A94" s="53">
        <v>417</v>
      </c>
      <c r="B94" s="54" t="s">
        <v>94</v>
      </c>
      <c r="C94" s="78" t="s">
        <v>53</v>
      </c>
      <c r="D94" s="56">
        <v>697735</v>
      </c>
      <c r="E94" s="56">
        <v>96492</v>
      </c>
      <c r="F94" s="56">
        <f>SUM(D94-E94)</f>
        <v>601243</v>
      </c>
      <c r="G94" s="79" t="s">
        <v>54</v>
      </c>
    </row>
    <row r="95" spans="1:7" x14ac:dyDescent="0.25">
      <c r="A95" s="60">
        <v>417</v>
      </c>
      <c r="B95" s="89" t="s">
        <v>95</v>
      </c>
      <c r="C95" s="80">
        <v>53204</v>
      </c>
      <c r="D95" s="63"/>
      <c r="E95" s="63"/>
      <c r="F95" s="63">
        <v>-265888</v>
      </c>
      <c r="G95" s="64" t="s">
        <v>54</v>
      </c>
    </row>
    <row r="96" spans="1:7" x14ac:dyDescent="0.25">
      <c r="A96" s="60"/>
      <c r="B96" s="89"/>
      <c r="C96" s="80"/>
      <c r="D96" s="63"/>
      <c r="E96" s="63"/>
      <c r="F96" s="63"/>
      <c r="G96" s="64"/>
    </row>
    <row r="97" spans="1:7" x14ac:dyDescent="0.25">
      <c r="A97" s="60">
        <v>418</v>
      </c>
      <c r="B97" s="89" t="s">
        <v>57</v>
      </c>
      <c r="C97" s="80">
        <v>540</v>
      </c>
      <c r="D97" s="63">
        <v>94600</v>
      </c>
      <c r="E97" s="63">
        <v>95750</v>
      </c>
      <c r="F97" s="63">
        <f>D97-E97</f>
        <v>-1150</v>
      </c>
      <c r="G97" s="64"/>
    </row>
    <row r="98" spans="1:7" x14ac:dyDescent="0.25">
      <c r="A98" s="60">
        <v>418</v>
      </c>
      <c r="B98" s="74" t="s">
        <v>139</v>
      </c>
      <c r="C98" s="80"/>
      <c r="D98" s="63"/>
      <c r="E98" s="63"/>
      <c r="F98" s="63">
        <v>1150</v>
      </c>
      <c r="G98" s="64"/>
    </row>
    <row r="99" spans="1:7" x14ac:dyDescent="0.25">
      <c r="A99" s="88">
        <v>482</v>
      </c>
      <c r="B99" s="87" t="s">
        <v>60</v>
      </c>
      <c r="C99" s="81">
        <v>482</v>
      </c>
      <c r="D99" s="67">
        <v>67500</v>
      </c>
      <c r="E99" s="67">
        <v>60648</v>
      </c>
      <c r="F99" s="67">
        <f>D99-E99</f>
        <v>6852</v>
      </c>
      <c r="G99" s="68" t="s">
        <v>61</v>
      </c>
    </row>
    <row r="100" spans="1:7" ht="26.25" x14ac:dyDescent="0.25">
      <c r="A100" s="53">
        <v>610</v>
      </c>
      <c r="B100" s="54" t="s">
        <v>96</v>
      </c>
      <c r="C100" s="55">
        <v>542</v>
      </c>
      <c r="D100" s="56">
        <v>56324</v>
      </c>
      <c r="E100" s="56">
        <v>38000</v>
      </c>
      <c r="F100" s="56">
        <f>D100-E100</f>
        <v>18324</v>
      </c>
      <c r="G100" s="57" t="s">
        <v>72</v>
      </c>
    </row>
    <row r="101" spans="1:7" x14ac:dyDescent="0.25">
      <c r="A101" s="60">
        <v>610</v>
      </c>
      <c r="B101" s="89" t="s">
        <v>97</v>
      </c>
      <c r="C101" s="62">
        <v>542</v>
      </c>
      <c r="D101" s="63"/>
      <c r="E101" s="63">
        <v>-21622</v>
      </c>
      <c r="F101" s="63">
        <v>21622</v>
      </c>
      <c r="G101" s="75"/>
    </row>
    <row r="102" spans="1:7" x14ac:dyDescent="0.25">
      <c r="A102" s="26"/>
      <c r="B102" s="26"/>
      <c r="C102" s="25"/>
      <c r="D102" s="5">
        <f>SUM(D70:D101)</f>
        <v>14140412</v>
      </c>
      <c r="E102" s="5">
        <f>SUM(E70:E101)</f>
        <v>5612996</v>
      </c>
      <c r="F102" s="5">
        <f>SUM(F70:F101)</f>
        <v>5394548</v>
      </c>
      <c r="G102" s="52"/>
    </row>
    <row r="103" spans="1:7" x14ac:dyDescent="0.25">
      <c r="A103" s="21" t="s">
        <v>98</v>
      </c>
      <c r="B103" s="21"/>
      <c r="C103" s="82"/>
      <c r="D103" s="83">
        <f>SUM(D10:D102)</f>
        <v>578289607</v>
      </c>
      <c r="E103" s="83">
        <f>SUM(E10:E102)</f>
        <v>519989933</v>
      </c>
      <c r="F103" s="83">
        <f>SUM(F10:F102)-F62-F67-F102</f>
        <v>12880089</v>
      </c>
      <c r="G103" s="84"/>
    </row>
    <row r="104" spans="1:7" x14ac:dyDescent="0.25">
      <c r="A104" s="26"/>
      <c r="B104" s="26"/>
      <c r="C104" s="25"/>
      <c r="D104" s="5"/>
      <c r="E104" s="5"/>
      <c r="F104" s="5"/>
      <c r="G104" s="52"/>
    </row>
    <row r="105" spans="1:7" x14ac:dyDescent="0.25">
      <c r="A105" s="21" t="s">
        <v>99</v>
      </c>
      <c r="B105" s="21"/>
      <c r="C105" s="82"/>
      <c r="D105" s="83"/>
      <c r="E105" s="83"/>
      <c r="F105" s="85">
        <f>F103</f>
        <v>12880089</v>
      </c>
      <c r="G105" s="84"/>
    </row>
    <row r="106" spans="1:7" x14ac:dyDescent="0.25">
      <c r="A106" s="82"/>
      <c r="B106" s="26"/>
      <c r="C106" s="25"/>
      <c r="D106" s="5"/>
      <c r="E106" s="5"/>
      <c r="F106" s="5"/>
      <c r="G106" s="52"/>
    </row>
    <row r="107" spans="1:7" x14ac:dyDescent="0.25">
      <c r="A107" s="26"/>
      <c r="B107" s="26"/>
      <c r="C107" s="25"/>
      <c r="D107" s="26" t="s">
        <v>98</v>
      </c>
      <c r="E107" s="26"/>
      <c r="F107" s="5">
        <f>SUM(F105:F106)</f>
        <v>12880089</v>
      </c>
      <c r="G107" s="24"/>
    </row>
  </sheetData>
  <mergeCells count="3">
    <mergeCell ref="A3:G3"/>
    <mergeCell ref="H7:I8"/>
    <mergeCell ref="J7:J8"/>
  </mergeCells>
  <pageMargins left="0.7" right="0.7" top="0.75" bottom="0.75" header="0.3" footer="0.3"/>
  <pageSetup paperSize="8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33" sqref="B33"/>
    </sheetView>
  </sheetViews>
  <sheetFormatPr defaultRowHeight="15" x14ac:dyDescent="0.25"/>
  <cols>
    <col min="2" max="2" width="36.140625" customWidth="1"/>
    <col min="3" max="3" width="10.85546875" customWidth="1"/>
    <col min="4" max="4" width="14.7109375" customWidth="1"/>
    <col min="5" max="5" width="16.28515625" customWidth="1"/>
    <col min="6" max="6" width="14.5703125" customWidth="1"/>
    <col min="7" max="7" width="16.140625" customWidth="1"/>
  </cols>
  <sheetData>
    <row r="1" spans="1:7" x14ac:dyDescent="0.25">
      <c r="A1" t="s">
        <v>100</v>
      </c>
    </row>
    <row r="2" spans="1:7" ht="15.75" thickBot="1" x14ac:dyDescent="0.3">
      <c r="A2" s="6"/>
      <c r="B2" s="6"/>
      <c r="C2" s="90"/>
      <c r="D2" s="6"/>
      <c r="E2" s="6"/>
      <c r="F2" s="6"/>
      <c r="G2" s="91"/>
    </row>
    <row r="3" spans="1:7" ht="26.25" thickBot="1" x14ac:dyDescent="0.4">
      <c r="A3" s="92" t="s">
        <v>0</v>
      </c>
      <c r="B3" s="93"/>
      <c r="C3" s="94"/>
      <c r="D3" s="93"/>
      <c r="E3" s="93"/>
      <c r="F3" s="93"/>
      <c r="G3" s="95"/>
    </row>
    <row r="4" spans="1:7" x14ac:dyDescent="0.25">
      <c r="A4" s="6"/>
      <c r="B4" s="6"/>
      <c r="C4" s="90"/>
      <c r="D4" s="6"/>
      <c r="E4" s="6"/>
      <c r="F4" s="6"/>
      <c r="G4" s="91"/>
    </row>
    <row r="5" spans="1:7" ht="18" x14ac:dyDescent="0.25">
      <c r="A5" s="23" t="s">
        <v>1</v>
      </c>
      <c r="B5" s="23"/>
      <c r="C5" s="90"/>
      <c r="D5" s="6"/>
      <c r="E5" s="6"/>
      <c r="F5" s="6"/>
      <c r="G5" s="91"/>
    </row>
    <row r="6" spans="1:7" ht="18" x14ac:dyDescent="0.25">
      <c r="A6" s="23" t="s">
        <v>101</v>
      </c>
      <c r="B6" s="21"/>
      <c r="C6" s="90"/>
      <c r="D6" s="6"/>
      <c r="E6" s="6"/>
      <c r="F6" s="6"/>
      <c r="G6" s="91"/>
    </row>
    <row r="7" spans="1:7" ht="39" x14ac:dyDescent="0.25">
      <c r="A7" s="153" t="s">
        <v>102</v>
      </c>
      <c r="B7" s="154"/>
      <c r="C7" s="146" t="s">
        <v>4</v>
      </c>
      <c r="D7" s="114" t="s">
        <v>5</v>
      </c>
      <c r="E7" s="114" t="s">
        <v>6</v>
      </c>
      <c r="F7" s="140" t="s">
        <v>7</v>
      </c>
      <c r="G7" s="114" t="s">
        <v>8</v>
      </c>
    </row>
    <row r="8" spans="1:7" ht="27.75" customHeight="1" x14ac:dyDescent="0.25">
      <c r="A8" s="129"/>
      <c r="B8" s="155"/>
      <c r="C8" s="147"/>
      <c r="D8" s="145"/>
      <c r="E8" s="145"/>
      <c r="F8" s="141" t="s">
        <v>9</v>
      </c>
      <c r="G8" s="135"/>
    </row>
    <row r="9" spans="1:7" x14ac:dyDescent="0.25">
      <c r="A9" s="130" t="s">
        <v>142</v>
      </c>
      <c r="B9" s="156"/>
      <c r="C9" s="148"/>
      <c r="D9" s="142"/>
      <c r="E9" s="142"/>
      <c r="F9" s="142"/>
      <c r="G9" s="136"/>
    </row>
    <row r="10" spans="1:7" x14ac:dyDescent="0.25">
      <c r="A10" s="131"/>
      <c r="B10" s="156"/>
      <c r="C10" s="148"/>
      <c r="D10" s="142"/>
      <c r="E10" s="142"/>
      <c r="F10" s="142"/>
      <c r="G10" s="137"/>
    </row>
    <row r="11" spans="1:7" x14ac:dyDescent="0.25">
      <c r="A11" s="131" t="s">
        <v>103</v>
      </c>
      <c r="B11" s="156"/>
      <c r="C11" s="148" t="s">
        <v>104</v>
      </c>
      <c r="D11" s="142">
        <v>0</v>
      </c>
      <c r="E11" s="142">
        <v>28645</v>
      </c>
      <c r="F11" s="142">
        <v>-28645</v>
      </c>
      <c r="G11" s="137"/>
    </row>
    <row r="12" spans="1:7" x14ac:dyDescent="0.25">
      <c r="A12" s="131" t="s">
        <v>105</v>
      </c>
      <c r="B12" s="156"/>
      <c r="C12" s="148" t="s">
        <v>106</v>
      </c>
      <c r="D12" s="142">
        <v>632853</v>
      </c>
      <c r="E12" s="142">
        <v>599255</v>
      </c>
      <c r="F12" s="142">
        <f>D12-E12</f>
        <v>33598</v>
      </c>
      <c r="G12" s="137" t="s">
        <v>107</v>
      </c>
    </row>
    <row r="13" spans="1:7" x14ac:dyDescent="0.25">
      <c r="A13" s="131" t="s">
        <v>108</v>
      </c>
      <c r="B13" s="157"/>
      <c r="C13" s="148" t="s">
        <v>109</v>
      </c>
      <c r="D13" s="142">
        <v>-200000</v>
      </c>
      <c r="E13" s="142">
        <v>0</v>
      </c>
      <c r="F13" s="142">
        <v>-200000</v>
      </c>
      <c r="G13" s="137" t="s">
        <v>107</v>
      </c>
    </row>
    <row r="14" spans="1:7" x14ac:dyDescent="0.25">
      <c r="A14" s="132" t="s">
        <v>141</v>
      </c>
      <c r="B14" s="157"/>
      <c r="C14" s="149" t="s">
        <v>106</v>
      </c>
      <c r="D14" s="142">
        <v>193702</v>
      </c>
      <c r="E14" s="142">
        <v>0</v>
      </c>
      <c r="F14" s="142">
        <v>193702</v>
      </c>
      <c r="G14" s="137"/>
    </row>
    <row r="15" spans="1:7" x14ac:dyDescent="0.25">
      <c r="A15" s="131" t="s">
        <v>110</v>
      </c>
      <c r="B15" s="156"/>
      <c r="C15" s="148" t="s">
        <v>111</v>
      </c>
      <c r="D15" s="142">
        <v>4910237</v>
      </c>
      <c r="E15" s="142">
        <v>4290094</v>
      </c>
      <c r="F15" s="142">
        <f t="shared" ref="F15:F20" si="0">D15-E15</f>
        <v>620143</v>
      </c>
      <c r="G15" s="137" t="s">
        <v>107</v>
      </c>
    </row>
    <row r="16" spans="1:7" x14ac:dyDescent="0.25">
      <c r="A16" s="131" t="s">
        <v>112</v>
      </c>
      <c r="B16" s="156"/>
      <c r="C16" s="148" t="s">
        <v>113</v>
      </c>
      <c r="D16" s="142">
        <v>430533</v>
      </c>
      <c r="E16" s="142">
        <v>371942</v>
      </c>
      <c r="F16" s="142">
        <f t="shared" si="0"/>
        <v>58591</v>
      </c>
      <c r="G16" s="137" t="s">
        <v>114</v>
      </c>
    </row>
    <row r="17" spans="1:7" x14ac:dyDescent="0.25">
      <c r="A17" s="131" t="s">
        <v>115</v>
      </c>
      <c r="B17" s="156"/>
      <c r="C17" s="148" t="s">
        <v>116</v>
      </c>
      <c r="D17" s="142">
        <v>1200000</v>
      </c>
      <c r="E17" s="142">
        <v>35633</v>
      </c>
      <c r="F17" s="142">
        <f t="shared" si="0"/>
        <v>1164367</v>
      </c>
      <c r="G17" s="137"/>
    </row>
    <row r="18" spans="1:7" x14ac:dyDescent="0.25">
      <c r="A18" s="131" t="s">
        <v>117</v>
      </c>
      <c r="B18" s="156"/>
      <c r="C18" s="148" t="s">
        <v>118</v>
      </c>
      <c r="D18" s="142">
        <v>0</v>
      </c>
      <c r="E18" s="142">
        <v>675</v>
      </c>
      <c r="F18" s="142">
        <f t="shared" si="0"/>
        <v>-675</v>
      </c>
      <c r="G18" s="137" t="s">
        <v>119</v>
      </c>
    </row>
    <row r="19" spans="1:7" x14ac:dyDescent="0.25">
      <c r="A19" s="131" t="s">
        <v>120</v>
      </c>
      <c r="B19" s="156"/>
      <c r="C19" s="148" t="s">
        <v>121</v>
      </c>
      <c r="D19" s="142">
        <v>154949</v>
      </c>
      <c r="E19" s="142">
        <v>75395</v>
      </c>
      <c r="F19" s="142">
        <f t="shared" si="0"/>
        <v>79554</v>
      </c>
      <c r="G19" s="137" t="s">
        <v>122</v>
      </c>
    </row>
    <row r="20" spans="1:7" x14ac:dyDescent="0.25">
      <c r="A20" s="131" t="s">
        <v>123</v>
      </c>
      <c r="B20" s="156"/>
      <c r="C20" s="148" t="s">
        <v>124</v>
      </c>
      <c r="D20" s="142">
        <v>470050</v>
      </c>
      <c r="E20" s="142">
        <v>93300</v>
      </c>
      <c r="F20" s="142">
        <f t="shared" si="0"/>
        <v>376750</v>
      </c>
      <c r="G20" s="137" t="s">
        <v>125</v>
      </c>
    </row>
    <row r="21" spans="1:7" x14ac:dyDescent="0.25">
      <c r="A21" s="131" t="s">
        <v>126</v>
      </c>
      <c r="B21" s="156"/>
      <c r="C21" s="148" t="s">
        <v>127</v>
      </c>
      <c r="D21" s="142">
        <v>-562500</v>
      </c>
      <c r="E21" s="142">
        <v>-562500</v>
      </c>
      <c r="F21" s="142">
        <v>0</v>
      </c>
      <c r="G21" s="137" t="s">
        <v>128</v>
      </c>
    </row>
    <row r="22" spans="1:7" x14ac:dyDescent="0.25">
      <c r="A22" s="131" t="s">
        <v>129</v>
      </c>
      <c r="B22" s="156"/>
      <c r="C22" s="148" t="s">
        <v>130</v>
      </c>
      <c r="D22" s="142">
        <v>1400000</v>
      </c>
      <c r="E22" s="142">
        <v>0</v>
      </c>
      <c r="F22" s="142">
        <v>1400000</v>
      </c>
      <c r="G22" s="137"/>
    </row>
    <row r="23" spans="1:7" x14ac:dyDescent="0.25">
      <c r="A23" s="133" t="s">
        <v>131</v>
      </c>
      <c r="B23" s="158"/>
      <c r="C23" s="150" t="s">
        <v>132</v>
      </c>
      <c r="D23" s="143">
        <v>5311041</v>
      </c>
      <c r="E23" s="143">
        <v>4617229</v>
      </c>
      <c r="F23" s="143">
        <f>D23-E23</f>
        <v>693812</v>
      </c>
      <c r="G23" s="138"/>
    </row>
    <row r="24" spans="1:7" x14ac:dyDescent="0.25">
      <c r="A24" s="131"/>
      <c r="B24" s="156"/>
      <c r="C24" s="151"/>
      <c r="D24" s="142"/>
      <c r="E24" s="142"/>
      <c r="F24" s="142"/>
      <c r="G24" s="137"/>
    </row>
    <row r="25" spans="1:7" x14ac:dyDescent="0.25">
      <c r="A25" s="134" t="s">
        <v>98</v>
      </c>
      <c r="B25" s="159"/>
      <c r="C25" s="152"/>
      <c r="D25" s="144">
        <f>SUM(D10:D24)</f>
        <v>13940865</v>
      </c>
      <c r="E25" s="144">
        <f>SUM(E10:E24)</f>
        <v>9549668</v>
      </c>
      <c r="F25" s="144">
        <f>SUM(F10:F23)</f>
        <v>4391197</v>
      </c>
      <c r="G25" s="1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J12" sqref="J12"/>
    </sheetView>
  </sheetViews>
  <sheetFormatPr defaultRowHeight="15" x14ac:dyDescent="0.25"/>
  <cols>
    <col min="2" max="2" width="54" customWidth="1"/>
    <col min="3" max="3" width="13" customWidth="1"/>
    <col min="4" max="4" width="11.5703125" customWidth="1"/>
    <col min="5" max="5" width="11.140625" customWidth="1"/>
    <col min="6" max="6" width="14.85546875" customWidth="1"/>
  </cols>
  <sheetData>
    <row r="2" spans="1:7" x14ac:dyDescent="0.25">
      <c r="A2" s="115" t="s">
        <v>143</v>
      </c>
      <c r="B2" s="115"/>
      <c r="C2" s="115"/>
      <c r="D2" s="115"/>
      <c r="E2" s="115"/>
      <c r="F2" s="115"/>
      <c r="G2" s="115"/>
    </row>
    <row r="3" spans="1:7" x14ac:dyDescent="0.25">
      <c r="A3" s="115" t="s">
        <v>144</v>
      </c>
      <c r="B3" s="115"/>
      <c r="C3" s="115"/>
      <c r="D3" s="115"/>
      <c r="E3" s="115"/>
      <c r="F3" s="115"/>
      <c r="G3" s="115"/>
    </row>
    <row r="4" spans="1:7" x14ac:dyDescent="0.25">
      <c r="A4" s="115"/>
      <c r="B4" s="115"/>
      <c r="C4" s="115"/>
      <c r="D4" s="115"/>
      <c r="E4" s="115"/>
      <c r="F4" s="115"/>
      <c r="G4" s="115"/>
    </row>
    <row r="5" spans="1:7" x14ac:dyDescent="0.25">
      <c r="A5" s="119"/>
      <c r="B5" s="120" t="s">
        <v>145</v>
      </c>
      <c r="C5" s="125" t="s">
        <v>146</v>
      </c>
      <c r="D5" s="125" t="s">
        <v>147</v>
      </c>
      <c r="E5" s="125" t="s">
        <v>148</v>
      </c>
      <c r="F5" s="120" t="s">
        <v>149</v>
      </c>
      <c r="G5" s="115"/>
    </row>
    <row r="6" spans="1:7" x14ac:dyDescent="0.25">
      <c r="A6" s="121"/>
      <c r="B6" s="122"/>
      <c r="C6" s="126" t="s">
        <v>150</v>
      </c>
      <c r="D6" s="126">
        <v>2014</v>
      </c>
      <c r="E6" s="126" t="s">
        <v>151</v>
      </c>
      <c r="F6" s="122" t="s">
        <v>152</v>
      </c>
      <c r="G6" s="115"/>
    </row>
    <row r="7" spans="1:7" x14ac:dyDescent="0.25">
      <c r="A7" s="123"/>
      <c r="B7" s="124"/>
      <c r="C7" s="127">
        <v>2014</v>
      </c>
      <c r="D7" s="127"/>
      <c r="E7" s="127"/>
      <c r="F7" s="124"/>
      <c r="G7" s="115"/>
    </row>
    <row r="8" spans="1:7" x14ac:dyDescent="0.25">
      <c r="A8" s="110">
        <v>18806</v>
      </c>
      <c r="B8" s="110" t="s">
        <v>153</v>
      </c>
      <c r="C8" s="118">
        <v>-1800000</v>
      </c>
      <c r="D8" s="118">
        <v>-1800000</v>
      </c>
      <c r="E8" s="110">
        <v>0</v>
      </c>
      <c r="F8" s="110" t="s">
        <v>166</v>
      </c>
      <c r="G8" s="115"/>
    </row>
    <row r="9" spans="1:7" x14ac:dyDescent="0.25">
      <c r="A9" s="116">
        <v>18818</v>
      </c>
      <c r="B9" s="116" t="s">
        <v>154</v>
      </c>
      <c r="C9" s="117">
        <v>118972</v>
      </c>
      <c r="D9" s="117">
        <v>118969</v>
      </c>
      <c r="E9" s="116">
        <v>3</v>
      </c>
      <c r="F9" s="116" t="s">
        <v>167</v>
      </c>
      <c r="G9" s="115"/>
    </row>
    <row r="10" spans="1:7" x14ac:dyDescent="0.25">
      <c r="A10" s="116">
        <v>18819</v>
      </c>
      <c r="B10" s="116" t="s">
        <v>155</v>
      </c>
      <c r="C10" s="117">
        <v>174318</v>
      </c>
      <c r="D10" s="117">
        <v>174314</v>
      </c>
      <c r="E10" s="116">
        <v>4</v>
      </c>
      <c r="F10" s="116" t="s">
        <v>114</v>
      </c>
      <c r="G10" s="115"/>
    </row>
    <row r="11" spans="1:7" x14ac:dyDescent="0.25">
      <c r="A11" s="116">
        <v>18822</v>
      </c>
      <c r="B11" s="116" t="s">
        <v>156</v>
      </c>
      <c r="C11" s="117">
        <v>-1000000</v>
      </c>
      <c r="D11" s="117">
        <v>-1000000</v>
      </c>
      <c r="E11" s="116">
        <v>0</v>
      </c>
      <c r="F11" s="116" t="s">
        <v>167</v>
      </c>
      <c r="G11" s="115"/>
    </row>
    <row r="12" spans="1:7" x14ac:dyDescent="0.25">
      <c r="A12" s="116">
        <v>18825</v>
      </c>
      <c r="B12" s="116" t="s">
        <v>157</v>
      </c>
      <c r="C12" s="117">
        <v>-960000</v>
      </c>
      <c r="D12" s="117">
        <v>-960000</v>
      </c>
      <c r="E12" s="116">
        <v>0</v>
      </c>
      <c r="F12" s="116" t="s">
        <v>114</v>
      </c>
      <c r="G12" s="115"/>
    </row>
    <row r="13" spans="1:7" x14ac:dyDescent="0.25">
      <c r="A13" s="116">
        <v>18827</v>
      </c>
      <c r="B13" s="116" t="s">
        <v>158</v>
      </c>
      <c r="C13" s="117">
        <v>-400000</v>
      </c>
      <c r="D13" s="117">
        <v>-400000</v>
      </c>
      <c r="E13" s="116">
        <v>0</v>
      </c>
      <c r="F13" s="116" t="s">
        <v>168</v>
      </c>
      <c r="G13" s="115"/>
    </row>
    <row r="14" spans="1:7" x14ac:dyDescent="0.25">
      <c r="A14" s="116">
        <v>530815</v>
      </c>
      <c r="B14" s="116" t="s">
        <v>159</v>
      </c>
      <c r="C14" s="117">
        <v>855139</v>
      </c>
      <c r="D14" s="117">
        <v>855143</v>
      </c>
      <c r="E14" s="116">
        <v>-4</v>
      </c>
      <c r="F14" s="116" t="s">
        <v>167</v>
      </c>
      <c r="G14" s="115"/>
    </row>
    <row r="15" spans="1:7" x14ac:dyDescent="0.25">
      <c r="A15" s="116">
        <v>530816</v>
      </c>
      <c r="B15" s="116" t="s">
        <v>160</v>
      </c>
      <c r="C15" s="117">
        <v>547563</v>
      </c>
      <c r="D15" s="117">
        <v>547562</v>
      </c>
      <c r="E15" s="116">
        <v>1</v>
      </c>
      <c r="F15" s="116" t="s">
        <v>114</v>
      </c>
      <c r="G15" s="115"/>
    </row>
    <row r="16" spans="1:7" x14ac:dyDescent="0.25">
      <c r="A16" s="116">
        <v>532835</v>
      </c>
      <c r="B16" s="116" t="s">
        <v>161</v>
      </c>
      <c r="C16" s="117">
        <v>26790</v>
      </c>
      <c r="D16" s="116">
        <v>0</v>
      </c>
      <c r="E16" s="117">
        <v>26790</v>
      </c>
      <c r="F16" s="116" t="s">
        <v>169</v>
      </c>
      <c r="G16" s="115"/>
    </row>
    <row r="17" spans="1:7" x14ac:dyDescent="0.25">
      <c r="A17" s="116">
        <v>532845</v>
      </c>
      <c r="B17" s="116" t="s">
        <v>162</v>
      </c>
      <c r="C17" s="117">
        <v>98150</v>
      </c>
      <c r="D17" s="117">
        <v>29665</v>
      </c>
      <c r="E17" s="117">
        <v>68485</v>
      </c>
      <c r="F17" s="116" t="s">
        <v>170</v>
      </c>
      <c r="G17" s="115"/>
    </row>
    <row r="18" spans="1:7" x14ac:dyDescent="0.25">
      <c r="A18" s="116">
        <v>532846</v>
      </c>
      <c r="B18" s="116" t="s">
        <v>163</v>
      </c>
      <c r="C18" s="117">
        <v>8651</v>
      </c>
      <c r="D18" s="117">
        <v>8650</v>
      </c>
      <c r="E18" s="116">
        <v>1</v>
      </c>
      <c r="F18" s="116" t="s">
        <v>119</v>
      </c>
      <c r="G18" s="115"/>
    </row>
    <row r="19" spans="1:7" x14ac:dyDescent="0.25">
      <c r="A19" s="116">
        <v>552808</v>
      </c>
      <c r="B19" s="116" t="s">
        <v>164</v>
      </c>
      <c r="C19" s="117">
        <v>4291863</v>
      </c>
      <c r="D19" s="117">
        <v>4194172</v>
      </c>
      <c r="E19" s="117">
        <v>97691</v>
      </c>
      <c r="F19" s="116" t="s">
        <v>171</v>
      </c>
      <c r="G19" s="115"/>
    </row>
    <row r="20" spans="1:7" x14ac:dyDescent="0.25">
      <c r="A20" s="125"/>
      <c r="B20" s="125"/>
      <c r="C20" s="125"/>
      <c r="D20" s="125"/>
      <c r="E20" s="125"/>
      <c r="F20" s="125"/>
      <c r="G20" s="115"/>
    </row>
    <row r="21" spans="1:7" x14ac:dyDescent="0.25">
      <c r="A21" s="127" t="s">
        <v>165</v>
      </c>
      <c r="B21" s="127"/>
      <c r="C21" s="128">
        <v>1961446</v>
      </c>
      <c r="D21" s="128">
        <v>1768475</v>
      </c>
      <c r="E21" s="128">
        <v>192971</v>
      </c>
      <c r="F21" s="127"/>
      <c r="G21" s="11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2015-03-17T06:15:00+00:00</MeetingStartDate>
    <EnclosureFileNumber xmlns="d08b57ff-b9b7-4581-975d-98f87b579a51">20736/15</EnclosureFileNumber>
    <AgendaId xmlns="d08b57ff-b9b7-4581-975d-98f87b579a51">3673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1795206</FusionId>
    <AgendaAccessLevelName xmlns="d08b57ff-b9b7-4581-975d-98f87b579a51">Åben</AgendaAccessLevelName>
    <UNC xmlns="d08b57ff-b9b7-4581-975d-98f87b579a51">1612369</UNC>
    <MeetingTitle xmlns="d08b57ff-b9b7-4581-975d-98f87b579a51">17-03-2015</MeetingTitle>
    <MeetingDateAndTime xmlns="d08b57ff-b9b7-4581-975d-98f87b579a51">17-03-2015 fra 07:15 - 09:00</MeetingDateAndTime>
    <MeetingEndDate xmlns="d08b57ff-b9b7-4581-975d-98f87b579a51">2015-03-17T08:00:00+00:00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85782E-BF95-4524-B287-7A626AA6B241}"/>
</file>

<file path=customXml/itemProps2.xml><?xml version="1.0" encoding="utf-8"?>
<ds:datastoreItem xmlns:ds="http://schemas.openxmlformats.org/officeDocument/2006/customXml" ds:itemID="{B4B696A3-B9AF-4BAB-87CA-21B4E28BB6DA}"/>
</file>

<file path=customXml/itemProps3.xml><?xml version="1.0" encoding="utf-8"?>
<ds:datastoreItem xmlns:ds="http://schemas.openxmlformats.org/officeDocument/2006/customXml" ds:itemID="{12BA1954-6BCC-4FCB-841B-EA56066EA0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drift</vt:lpstr>
      <vt:lpstr>igangværende anlæg anlæg</vt:lpstr>
      <vt:lpstr>afsluttede anlæg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USS-17-03-2015 - Bilag 175.01 oversigt budgetoverførsel 2014-2015 Social og sundhed</dc:title>
  <dc:creator>Søren Poulsen</dc:creator>
  <cp:lastModifiedBy>Arnfred Bjerg</cp:lastModifiedBy>
  <cp:lastPrinted>2015-03-02T10:29:53Z</cp:lastPrinted>
  <dcterms:created xsi:type="dcterms:W3CDTF">2015-02-13T07:18:18Z</dcterms:created>
  <dcterms:modified xsi:type="dcterms:W3CDTF">2015-03-02T10:46:32Z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